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mishan Regmi\Desktop\FALL 2020\MAE 3314\"/>
    </mc:Choice>
  </mc:AlternateContent>
  <xr:revisionPtr revIDLastSave="0" documentId="13_ncr:1_{D8CBEE77-5D8B-4350-A917-3A7947BC3340}" xr6:coauthVersionLast="45" xr6:coauthVersionMax="45" xr10:uidLastSave="{00000000-0000-0000-0000-000000000000}"/>
  <bookViews>
    <workbookView xWindow="-110" yWindow="-110" windowWidth="19420" windowHeight="10420" activeTab="2" xr2:uid="{B9AF01D6-F237-46CB-9D36-B4EE380A14DD}"/>
  </bookViews>
  <sheets>
    <sheet name="250" sheetId="1" r:id="rId1"/>
    <sheet name="375" sheetId="3" r:id="rId2"/>
    <sheet name="500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5" i="4" l="1"/>
  <c r="X6" i="4"/>
  <c r="X7" i="4"/>
  <c r="X8" i="4"/>
  <c r="Z8" i="4" s="1"/>
  <c r="AC8" i="4" s="1"/>
  <c r="AF8" i="4" s="1"/>
  <c r="X9" i="4"/>
  <c r="X10" i="4"/>
  <c r="X11" i="4"/>
  <c r="X12" i="4"/>
  <c r="AA12" i="4" s="1"/>
  <c r="AD12" i="4" s="1"/>
  <c r="AG12" i="4" s="1"/>
  <c r="AJ12" i="4" s="1"/>
  <c r="AN12" i="4" s="1"/>
  <c r="AQ12" i="4" s="1"/>
  <c r="X13" i="4"/>
  <c r="X14" i="4"/>
  <c r="X15" i="4"/>
  <c r="X16" i="4"/>
  <c r="AB16" i="4" s="1"/>
  <c r="AE16" i="4" s="1"/>
  <c r="AH16" i="4" s="1"/>
  <c r="X17" i="4"/>
  <c r="X18" i="4"/>
  <c r="X19" i="4"/>
  <c r="X20" i="4"/>
  <c r="X21" i="4"/>
  <c r="X22" i="4"/>
  <c r="X23" i="4"/>
  <c r="X24" i="4"/>
  <c r="X4" i="4"/>
  <c r="X5" i="3"/>
  <c r="X6" i="3"/>
  <c r="X7" i="3"/>
  <c r="X8" i="3"/>
  <c r="AA8" i="3" s="1"/>
  <c r="AD8" i="3" s="1"/>
  <c r="AG8" i="3" s="1"/>
  <c r="AJ8" i="3" s="1"/>
  <c r="X9" i="3"/>
  <c r="X10" i="3"/>
  <c r="X11" i="3"/>
  <c r="X12" i="3"/>
  <c r="Z12" i="3" s="1"/>
  <c r="AC12" i="3" s="1"/>
  <c r="AF12" i="3" s="1"/>
  <c r="X13" i="3"/>
  <c r="X14" i="3"/>
  <c r="X15" i="3"/>
  <c r="X16" i="3"/>
  <c r="AB16" i="3" s="1"/>
  <c r="AE16" i="3" s="1"/>
  <c r="AH16" i="3" s="1"/>
  <c r="AK16" i="3" s="1"/>
  <c r="X17" i="3"/>
  <c r="X18" i="3"/>
  <c r="X19" i="3"/>
  <c r="X20" i="3"/>
  <c r="Z20" i="3" s="1"/>
  <c r="AC20" i="3" s="1"/>
  <c r="AF20" i="3" s="1"/>
  <c r="X21" i="3"/>
  <c r="X22" i="3"/>
  <c r="X23" i="3"/>
  <c r="X24" i="3"/>
  <c r="Z24" i="3" s="1"/>
  <c r="AC24" i="3" s="1"/>
  <c r="AF24" i="3" s="1"/>
  <c r="X4" i="3"/>
  <c r="AL24" i="4"/>
  <c r="J24" i="4"/>
  <c r="M24" i="4" s="1"/>
  <c r="P24" i="4" s="1"/>
  <c r="S24" i="4" s="1"/>
  <c r="I24" i="4"/>
  <c r="L24" i="4" s="1"/>
  <c r="O24" i="4" s="1"/>
  <c r="R24" i="4" s="1"/>
  <c r="U24" i="4" s="1"/>
  <c r="AL23" i="4"/>
  <c r="Z23" i="4"/>
  <c r="AC23" i="4" s="1"/>
  <c r="AF23" i="4" s="1"/>
  <c r="AB23" i="4"/>
  <c r="AE23" i="4" s="1"/>
  <c r="AH23" i="4" s="1"/>
  <c r="K23" i="4"/>
  <c r="N23" i="4" s="1"/>
  <c r="Q23" i="4" s="1"/>
  <c r="T23" i="4" s="1"/>
  <c r="J23" i="4"/>
  <c r="M23" i="4" s="1"/>
  <c r="P23" i="4" s="1"/>
  <c r="S23" i="4" s="1"/>
  <c r="I23" i="4"/>
  <c r="L23" i="4" s="1"/>
  <c r="O23" i="4" s="1"/>
  <c r="R23" i="4" s="1"/>
  <c r="U23" i="4" s="1"/>
  <c r="AL22" i="4"/>
  <c r="AA22" i="4"/>
  <c r="AD22" i="4" s="1"/>
  <c r="AG22" i="4" s="1"/>
  <c r="Z22" i="4"/>
  <c r="AC22" i="4" s="1"/>
  <c r="AF22" i="4" s="1"/>
  <c r="AI22" i="4" s="1"/>
  <c r="AM22" i="4" s="1"/>
  <c r="AP22" i="4" s="1"/>
  <c r="AB22" i="4"/>
  <c r="AE22" i="4" s="1"/>
  <c r="AH22" i="4" s="1"/>
  <c r="AK22" i="4" s="1"/>
  <c r="P22" i="4"/>
  <c r="S22" i="4" s="1"/>
  <c r="L22" i="4"/>
  <c r="O22" i="4" s="1"/>
  <c r="R22" i="4" s="1"/>
  <c r="U22" i="4" s="1"/>
  <c r="K22" i="4"/>
  <c r="N22" i="4" s="1"/>
  <c r="Q22" i="4" s="1"/>
  <c r="T22" i="4" s="1"/>
  <c r="J22" i="4"/>
  <c r="M22" i="4" s="1"/>
  <c r="I22" i="4"/>
  <c r="AL21" i="4"/>
  <c r="AF21" i="4"/>
  <c r="AB21" i="4"/>
  <c r="AE21" i="4" s="1"/>
  <c r="AH21" i="4" s="1"/>
  <c r="AA21" i="4"/>
  <c r="AD21" i="4" s="1"/>
  <c r="AG21" i="4" s="1"/>
  <c r="Z21" i="4"/>
  <c r="AC21" i="4" s="1"/>
  <c r="I21" i="4"/>
  <c r="AL20" i="4"/>
  <c r="R20" i="4"/>
  <c r="U20" i="4" s="1"/>
  <c r="J20" i="4"/>
  <c r="M20" i="4" s="1"/>
  <c r="P20" i="4" s="1"/>
  <c r="S20" i="4" s="1"/>
  <c r="I20" i="4"/>
  <c r="L20" i="4" s="1"/>
  <c r="O20" i="4" s="1"/>
  <c r="AL19" i="4"/>
  <c r="Z19" i="4"/>
  <c r="AC19" i="4" s="1"/>
  <c r="AF19" i="4" s="1"/>
  <c r="AB19" i="4"/>
  <c r="AE19" i="4" s="1"/>
  <c r="AH19" i="4" s="1"/>
  <c r="AK19" i="4" s="1"/>
  <c r="K19" i="4"/>
  <c r="N19" i="4" s="1"/>
  <c r="Q19" i="4" s="1"/>
  <c r="T19" i="4" s="1"/>
  <c r="J19" i="4"/>
  <c r="M19" i="4" s="1"/>
  <c r="P19" i="4" s="1"/>
  <c r="S19" i="4" s="1"/>
  <c r="I19" i="4"/>
  <c r="L19" i="4" s="1"/>
  <c r="O19" i="4" s="1"/>
  <c r="R19" i="4" s="1"/>
  <c r="U19" i="4" s="1"/>
  <c r="AL18" i="4"/>
  <c r="AA18" i="4"/>
  <c r="AD18" i="4" s="1"/>
  <c r="AG18" i="4" s="1"/>
  <c r="Z18" i="4"/>
  <c r="AC18" i="4" s="1"/>
  <c r="AF18" i="4" s="1"/>
  <c r="AI18" i="4" s="1"/>
  <c r="AM18" i="4" s="1"/>
  <c r="AP18" i="4" s="1"/>
  <c r="AB18" i="4"/>
  <c r="AE18" i="4" s="1"/>
  <c r="AH18" i="4" s="1"/>
  <c r="P18" i="4"/>
  <c r="S18" i="4" s="1"/>
  <c r="L18" i="4"/>
  <c r="O18" i="4" s="1"/>
  <c r="R18" i="4" s="1"/>
  <c r="U18" i="4" s="1"/>
  <c r="K18" i="4"/>
  <c r="N18" i="4" s="1"/>
  <c r="Q18" i="4" s="1"/>
  <c r="T18" i="4" s="1"/>
  <c r="J18" i="4"/>
  <c r="M18" i="4" s="1"/>
  <c r="I18" i="4"/>
  <c r="AL17" i="4"/>
  <c r="AB17" i="4"/>
  <c r="AE17" i="4" s="1"/>
  <c r="AH17" i="4" s="1"/>
  <c r="AA17" i="4"/>
  <c r="AD17" i="4" s="1"/>
  <c r="AG17" i="4" s="1"/>
  <c r="Z17" i="4"/>
  <c r="AC17" i="4" s="1"/>
  <c r="AF17" i="4" s="1"/>
  <c r="U17" i="4"/>
  <c r="L17" i="4"/>
  <c r="O17" i="4" s="1"/>
  <c r="R17" i="4" s="1"/>
  <c r="I17" i="4"/>
  <c r="AL16" i="4"/>
  <c r="I16" i="4"/>
  <c r="AL15" i="4"/>
  <c r="AB15" i="4"/>
  <c r="AE15" i="4" s="1"/>
  <c r="AH15" i="4" s="1"/>
  <c r="Z15" i="4"/>
  <c r="AC15" i="4" s="1"/>
  <c r="AF15" i="4" s="1"/>
  <c r="AA15" i="4"/>
  <c r="AD15" i="4" s="1"/>
  <c r="AG15" i="4" s="1"/>
  <c r="I15" i="4"/>
  <c r="AL14" i="4"/>
  <c r="AC14" i="4"/>
  <c r="AF14" i="4" s="1"/>
  <c r="AA14" i="4"/>
  <c r="AD14" i="4" s="1"/>
  <c r="AG14" i="4" s="1"/>
  <c r="AJ14" i="4" s="1"/>
  <c r="Z14" i="4"/>
  <c r="AB14" i="4"/>
  <c r="AE14" i="4" s="1"/>
  <c r="AH14" i="4" s="1"/>
  <c r="AK14" i="4" s="1"/>
  <c r="T14" i="4"/>
  <c r="S14" i="4"/>
  <c r="O14" i="4"/>
  <c r="R14" i="4" s="1"/>
  <c r="U14" i="4" s="1"/>
  <c r="N14" i="4"/>
  <c r="Q14" i="4" s="1"/>
  <c r="L14" i="4"/>
  <c r="K14" i="4"/>
  <c r="J14" i="4"/>
  <c r="M14" i="4" s="1"/>
  <c r="P14" i="4" s="1"/>
  <c r="I14" i="4"/>
  <c r="AL13" i="4"/>
  <c r="AB13" i="4"/>
  <c r="AE13" i="4" s="1"/>
  <c r="AH13" i="4" s="1"/>
  <c r="AA13" i="4"/>
  <c r="AD13" i="4" s="1"/>
  <c r="AG13" i="4" s="1"/>
  <c r="Z13" i="4"/>
  <c r="AC13" i="4" s="1"/>
  <c r="AF13" i="4" s="1"/>
  <c r="AI13" i="4" s="1"/>
  <c r="AM13" i="4" s="1"/>
  <c r="AP13" i="4" s="1"/>
  <c r="Q13" i="4"/>
  <c r="T13" i="4" s="1"/>
  <c r="M13" i="4"/>
  <c r="P13" i="4" s="1"/>
  <c r="S13" i="4" s="1"/>
  <c r="L13" i="4"/>
  <c r="O13" i="4" s="1"/>
  <c r="R13" i="4" s="1"/>
  <c r="U13" i="4" s="1"/>
  <c r="K13" i="4"/>
  <c r="N13" i="4" s="1"/>
  <c r="I13" i="4"/>
  <c r="J13" i="4" s="1"/>
  <c r="AL12" i="4"/>
  <c r="AB12" i="4"/>
  <c r="AE12" i="4" s="1"/>
  <c r="AH12" i="4" s="1"/>
  <c r="I12" i="4"/>
  <c r="K12" i="4" s="1"/>
  <c r="N12" i="4" s="1"/>
  <c r="Q12" i="4" s="1"/>
  <c r="T12" i="4" s="1"/>
  <c r="AL11" i="4"/>
  <c r="AB11" i="4"/>
  <c r="AE11" i="4" s="1"/>
  <c r="AH11" i="4" s="1"/>
  <c r="AA11" i="4"/>
  <c r="AD11" i="4" s="1"/>
  <c r="AG11" i="4" s="1"/>
  <c r="O11" i="4"/>
  <c r="R11" i="4" s="1"/>
  <c r="U11" i="4" s="1"/>
  <c r="J11" i="4"/>
  <c r="M11" i="4" s="1"/>
  <c r="P11" i="4" s="1"/>
  <c r="S11" i="4" s="1"/>
  <c r="I11" i="4"/>
  <c r="L11" i="4" s="1"/>
  <c r="AL10" i="4"/>
  <c r="AB10" i="4"/>
  <c r="AE10" i="4" s="1"/>
  <c r="AH10" i="4" s="1"/>
  <c r="P10" i="4"/>
  <c r="S10" i="4" s="1"/>
  <c r="O10" i="4"/>
  <c r="R10" i="4" s="1"/>
  <c r="U10" i="4" s="1"/>
  <c r="L10" i="4"/>
  <c r="K10" i="4"/>
  <c r="N10" i="4" s="1"/>
  <c r="Q10" i="4" s="1"/>
  <c r="T10" i="4" s="1"/>
  <c r="J10" i="4"/>
  <c r="M10" i="4" s="1"/>
  <c r="I10" i="4"/>
  <c r="AL9" i="4"/>
  <c r="AE9" i="4"/>
  <c r="AH9" i="4" s="1"/>
  <c r="AB9" i="4"/>
  <c r="AA9" i="4"/>
  <c r="AD9" i="4" s="1"/>
  <c r="AG9" i="4" s="1"/>
  <c r="Z9" i="4"/>
  <c r="AC9" i="4" s="1"/>
  <c r="AF9" i="4" s="1"/>
  <c r="I9" i="4"/>
  <c r="J9" i="4" s="1"/>
  <c r="M9" i="4" s="1"/>
  <c r="P9" i="4" s="1"/>
  <c r="S9" i="4" s="1"/>
  <c r="AL8" i="4"/>
  <c r="L8" i="4"/>
  <c r="O8" i="4" s="1"/>
  <c r="R8" i="4" s="1"/>
  <c r="U8" i="4" s="1"/>
  <c r="J8" i="4"/>
  <c r="M8" i="4" s="1"/>
  <c r="P8" i="4" s="1"/>
  <c r="S8" i="4" s="1"/>
  <c r="I8" i="4"/>
  <c r="K8" i="4" s="1"/>
  <c r="N8" i="4" s="1"/>
  <c r="Q8" i="4" s="1"/>
  <c r="T8" i="4" s="1"/>
  <c r="AL7" i="4"/>
  <c r="Z7" i="4"/>
  <c r="AC7" i="4" s="1"/>
  <c r="AF7" i="4" s="1"/>
  <c r="AA7" i="4"/>
  <c r="AD7" i="4" s="1"/>
  <c r="AG7" i="4" s="1"/>
  <c r="AJ7" i="4" s="1"/>
  <c r="K7" i="4"/>
  <c r="N7" i="4" s="1"/>
  <c r="Q7" i="4" s="1"/>
  <c r="T7" i="4" s="1"/>
  <c r="I7" i="4"/>
  <c r="L7" i="4" s="1"/>
  <c r="O7" i="4" s="1"/>
  <c r="R7" i="4" s="1"/>
  <c r="U7" i="4" s="1"/>
  <c r="AL6" i="4"/>
  <c r="AB6" i="4"/>
  <c r="AE6" i="4" s="1"/>
  <c r="AH6" i="4" s="1"/>
  <c r="AK6" i="4" s="1"/>
  <c r="J6" i="4"/>
  <c r="M6" i="4" s="1"/>
  <c r="P6" i="4" s="1"/>
  <c r="S6" i="4" s="1"/>
  <c r="I6" i="4"/>
  <c r="L6" i="4" s="1"/>
  <c r="O6" i="4" s="1"/>
  <c r="R6" i="4" s="1"/>
  <c r="U6" i="4" s="1"/>
  <c r="AL5" i="4"/>
  <c r="Z5" i="4"/>
  <c r="AC5" i="4" s="1"/>
  <c r="AF5" i="4" s="1"/>
  <c r="AI5" i="4" s="1"/>
  <c r="AB5" i="4"/>
  <c r="AE5" i="4" s="1"/>
  <c r="AH5" i="4" s="1"/>
  <c r="O5" i="4"/>
  <c r="R5" i="4" s="1"/>
  <c r="U5" i="4" s="1"/>
  <c r="L5" i="4"/>
  <c r="K5" i="4"/>
  <c r="N5" i="4" s="1"/>
  <c r="Q5" i="4" s="1"/>
  <c r="T5" i="4" s="1"/>
  <c r="J5" i="4"/>
  <c r="M5" i="4" s="1"/>
  <c r="P5" i="4" s="1"/>
  <c r="S5" i="4" s="1"/>
  <c r="I5" i="4"/>
  <c r="AL4" i="4"/>
  <c r="AB4" i="4"/>
  <c r="AE4" i="4" s="1"/>
  <c r="AH4" i="4" s="1"/>
  <c r="AK4" i="4" s="1"/>
  <c r="AA4" i="4"/>
  <c r="AD4" i="4" s="1"/>
  <c r="AG4" i="4" s="1"/>
  <c r="Z4" i="4"/>
  <c r="AC4" i="4" s="1"/>
  <c r="AF4" i="4" s="1"/>
  <c r="L4" i="4"/>
  <c r="O4" i="4" s="1"/>
  <c r="R4" i="4" s="1"/>
  <c r="U4" i="4" s="1"/>
  <c r="K4" i="4"/>
  <c r="N4" i="4" s="1"/>
  <c r="Q4" i="4" s="1"/>
  <c r="T4" i="4" s="1"/>
  <c r="I4" i="4"/>
  <c r="J4" i="4" s="1"/>
  <c r="M4" i="4" s="1"/>
  <c r="P4" i="4" s="1"/>
  <c r="S4" i="4" s="1"/>
  <c r="AL24" i="3"/>
  <c r="O24" i="3"/>
  <c r="R24" i="3" s="1"/>
  <c r="U24" i="3" s="1"/>
  <c r="K24" i="3"/>
  <c r="N24" i="3" s="1"/>
  <c r="Q24" i="3" s="1"/>
  <c r="T24" i="3" s="1"/>
  <c r="J24" i="3"/>
  <c r="M24" i="3" s="1"/>
  <c r="P24" i="3" s="1"/>
  <c r="S24" i="3" s="1"/>
  <c r="I24" i="3"/>
  <c r="L24" i="3" s="1"/>
  <c r="AL23" i="3"/>
  <c r="AA23" i="3"/>
  <c r="AD23" i="3" s="1"/>
  <c r="AG23" i="3" s="1"/>
  <c r="Z23" i="3"/>
  <c r="AC23" i="3" s="1"/>
  <c r="AF23" i="3" s="1"/>
  <c r="AB23" i="3"/>
  <c r="AE23" i="3" s="1"/>
  <c r="AH23" i="3" s="1"/>
  <c r="AK23" i="3" s="1"/>
  <c r="T23" i="3"/>
  <c r="L23" i="3"/>
  <c r="O23" i="3" s="1"/>
  <c r="R23" i="3" s="1"/>
  <c r="U23" i="3" s="1"/>
  <c r="K23" i="3"/>
  <c r="N23" i="3" s="1"/>
  <c r="Q23" i="3" s="1"/>
  <c r="J23" i="3"/>
  <c r="M23" i="3" s="1"/>
  <c r="P23" i="3" s="1"/>
  <c r="S23" i="3" s="1"/>
  <c r="I23" i="3"/>
  <c r="AL22" i="3"/>
  <c r="AB22" i="3"/>
  <c r="AE22" i="3" s="1"/>
  <c r="AH22" i="3" s="1"/>
  <c r="AA22" i="3"/>
  <c r="AD22" i="3" s="1"/>
  <c r="AG22" i="3" s="1"/>
  <c r="Z22" i="3"/>
  <c r="AC22" i="3" s="1"/>
  <c r="AF22" i="3" s="1"/>
  <c r="I22" i="3"/>
  <c r="AL21" i="3"/>
  <c r="J21" i="3"/>
  <c r="M21" i="3" s="1"/>
  <c r="P21" i="3" s="1"/>
  <c r="S21" i="3" s="1"/>
  <c r="I21" i="3"/>
  <c r="L21" i="3" s="1"/>
  <c r="O21" i="3" s="1"/>
  <c r="R21" i="3" s="1"/>
  <c r="U21" i="3" s="1"/>
  <c r="AL20" i="3"/>
  <c r="AB20" i="3"/>
  <c r="AE20" i="3" s="1"/>
  <c r="AH20" i="3" s="1"/>
  <c r="AK20" i="3" s="1"/>
  <c r="O20" i="3"/>
  <c r="R20" i="3" s="1"/>
  <c r="U20" i="3" s="1"/>
  <c r="K20" i="3"/>
  <c r="N20" i="3" s="1"/>
  <c r="Q20" i="3" s="1"/>
  <c r="T20" i="3" s="1"/>
  <c r="J20" i="3"/>
  <c r="M20" i="3" s="1"/>
  <c r="P20" i="3" s="1"/>
  <c r="S20" i="3" s="1"/>
  <c r="I20" i="3"/>
  <c r="L20" i="3" s="1"/>
  <c r="AL19" i="3"/>
  <c r="AA19" i="3"/>
  <c r="AD19" i="3" s="1"/>
  <c r="AG19" i="3" s="1"/>
  <c r="Z19" i="3"/>
  <c r="AC19" i="3" s="1"/>
  <c r="AF19" i="3" s="1"/>
  <c r="AB19" i="3"/>
  <c r="AE19" i="3" s="1"/>
  <c r="AH19" i="3" s="1"/>
  <c r="AK19" i="3" s="1"/>
  <c r="T19" i="3"/>
  <c r="L19" i="3"/>
  <c r="O19" i="3" s="1"/>
  <c r="R19" i="3" s="1"/>
  <c r="U19" i="3" s="1"/>
  <c r="K19" i="3"/>
  <c r="N19" i="3" s="1"/>
  <c r="Q19" i="3" s="1"/>
  <c r="J19" i="3"/>
  <c r="M19" i="3" s="1"/>
  <c r="P19" i="3" s="1"/>
  <c r="S19" i="3" s="1"/>
  <c r="I19" i="3"/>
  <c r="AL18" i="3"/>
  <c r="AB18" i="3"/>
  <c r="AE18" i="3" s="1"/>
  <c r="AH18" i="3" s="1"/>
  <c r="AA18" i="3"/>
  <c r="AD18" i="3" s="1"/>
  <c r="AG18" i="3" s="1"/>
  <c r="Z18" i="3"/>
  <c r="AC18" i="3" s="1"/>
  <c r="AF18" i="3" s="1"/>
  <c r="I18" i="3"/>
  <c r="AL17" i="3"/>
  <c r="J17" i="3"/>
  <c r="M17" i="3" s="1"/>
  <c r="P17" i="3" s="1"/>
  <c r="S17" i="3" s="1"/>
  <c r="I17" i="3"/>
  <c r="L17" i="3" s="1"/>
  <c r="O17" i="3" s="1"/>
  <c r="R17" i="3" s="1"/>
  <c r="U17" i="3" s="1"/>
  <c r="AL16" i="3"/>
  <c r="Z16" i="3"/>
  <c r="AC16" i="3" s="1"/>
  <c r="AF16" i="3" s="1"/>
  <c r="O16" i="3"/>
  <c r="R16" i="3" s="1"/>
  <c r="U16" i="3" s="1"/>
  <c r="K16" i="3"/>
  <c r="N16" i="3" s="1"/>
  <c r="Q16" i="3" s="1"/>
  <c r="T16" i="3" s="1"/>
  <c r="J16" i="3"/>
  <c r="M16" i="3" s="1"/>
  <c r="P16" i="3" s="1"/>
  <c r="S16" i="3" s="1"/>
  <c r="I16" i="3"/>
  <c r="L16" i="3" s="1"/>
  <c r="AL15" i="3"/>
  <c r="AA15" i="3"/>
  <c r="AD15" i="3" s="1"/>
  <c r="AG15" i="3" s="1"/>
  <c r="Z15" i="3"/>
  <c r="AC15" i="3" s="1"/>
  <c r="AF15" i="3" s="1"/>
  <c r="AB15" i="3"/>
  <c r="AE15" i="3" s="1"/>
  <c r="AH15" i="3" s="1"/>
  <c r="AK15" i="3" s="1"/>
  <c r="T15" i="3"/>
  <c r="O15" i="3"/>
  <c r="R15" i="3" s="1"/>
  <c r="U15" i="3" s="1"/>
  <c r="L15" i="3"/>
  <c r="K15" i="3"/>
  <c r="N15" i="3" s="1"/>
  <c r="Q15" i="3" s="1"/>
  <c r="J15" i="3"/>
  <c r="M15" i="3" s="1"/>
  <c r="P15" i="3" s="1"/>
  <c r="S15" i="3" s="1"/>
  <c r="I15" i="3"/>
  <c r="AL14" i="3"/>
  <c r="AB14" i="3"/>
  <c r="AE14" i="3" s="1"/>
  <c r="AH14" i="3" s="1"/>
  <c r="AA14" i="3"/>
  <c r="AD14" i="3" s="1"/>
  <c r="AG14" i="3" s="1"/>
  <c r="Z14" i="3"/>
  <c r="AC14" i="3" s="1"/>
  <c r="AF14" i="3" s="1"/>
  <c r="Q14" i="3"/>
  <c r="T14" i="3" s="1"/>
  <c r="M14" i="3"/>
  <c r="P14" i="3" s="1"/>
  <c r="S14" i="3" s="1"/>
  <c r="L14" i="3"/>
  <c r="O14" i="3" s="1"/>
  <c r="R14" i="3" s="1"/>
  <c r="U14" i="3" s="1"/>
  <c r="K14" i="3"/>
  <c r="N14" i="3" s="1"/>
  <c r="I14" i="3"/>
  <c r="J14" i="3" s="1"/>
  <c r="AL13" i="3"/>
  <c r="Z13" i="3"/>
  <c r="AC13" i="3" s="1"/>
  <c r="AF13" i="3" s="1"/>
  <c r="AB13" i="3"/>
  <c r="AE13" i="3" s="1"/>
  <c r="AH13" i="3" s="1"/>
  <c r="O13" i="3"/>
  <c r="R13" i="3" s="1"/>
  <c r="U13" i="3" s="1"/>
  <c r="K13" i="3"/>
  <c r="N13" i="3" s="1"/>
  <c r="Q13" i="3" s="1"/>
  <c r="T13" i="3" s="1"/>
  <c r="J13" i="3"/>
  <c r="M13" i="3" s="1"/>
  <c r="P13" i="3" s="1"/>
  <c r="S13" i="3" s="1"/>
  <c r="I13" i="3"/>
  <c r="L13" i="3" s="1"/>
  <c r="AL12" i="3"/>
  <c r="AA12" i="3"/>
  <c r="AD12" i="3" s="1"/>
  <c r="AG12" i="3" s="1"/>
  <c r="T12" i="3"/>
  <c r="O12" i="3"/>
  <c r="R12" i="3" s="1"/>
  <c r="U12" i="3" s="1"/>
  <c r="L12" i="3"/>
  <c r="K12" i="3"/>
  <c r="N12" i="3" s="1"/>
  <c r="Q12" i="3" s="1"/>
  <c r="J12" i="3"/>
  <c r="M12" i="3" s="1"/>
  <c r="P12" i="3" s="1"/>
  <c r="S12" i="3" s="1"/>
  <c r="I12" i="3"/>
  <c r="AL11" i="3"/>
  <c r="AE11" i="3"/>
  <c r="AH11" i="3" s="1"/>
  <c r="AB11" i="3"/>
  <c r="AA11" i="3"/>
  <c r="AD11" i="3" s="1"/>
  <c r="AG11" i="3" s="1"/>
  <c r="Z11" i="3"/>
  <c r="AC11" i="3" s="1"/>
  <c r="AF11" i="3" s="1"/>
  <c r="L11" i="3"/>
  <c r="O11" i="3" s="1"/>
  <c r="R11" i="3" s="1"/>
  <c r="U11" i="3" s="1"/>
  <c r="I11" i="3"/>
  <c r="AL10" i="3"/>
  <c r="M10" i="3"/>
  <c r="P10" i="3" s="1"/>
  <c r="S10" i="3" s="1"/>
  <c r="J10" i="3"/>
  <c r="I10" i="3"/>
  <c r="AL9" i="3"/>
  <c r="Z9" i="3"/>
  <c r="AC9" i="3" s="1"/>
  <c r="AF9" i="3" s="1"/>
  <c r="AI9" i="3" s="1"/>
  <c r="S9" i="3"/>
  <c r="N9" i="3"/>
  <c r="Q9" i="3" s="1"/>
  <c r="T9" i="3" s="1"/>
  <c r="K9" i="3"/>
  <c r="J9" i="3"/>
  <c r="M9" i="3" s="1"/>
  <c r="P9" i="3" s="1"/>
  <c r="I9" i="3"/>
  <c r="L9" i="3" s="1"/>
  <c r="O9" i="3" s="1"/>
  <c r="R9" i="3" s="1"/>
  <c r="U9" i="3" s="1"/>
  <c r="AL8" i="3"/>
  <c r="T8" i="3"/>
  <c r="L8" i="3"/>
  <c r="O8" i="3" s="1"/>
  <c r="R8" i="3" s="1"/>
  <c r="U8" i="3" s="1"/>
  <c r="K8" i="3"/>
  <c r="N8" i="3" s="1"/>
  <c r="Q8" i="3" s="1"/>
  <c r="J8" i="3"/>
  <c r="M8" i="3" s="1"/>
  <c r="P8" i="3" s="1"/>
  <c r="S8" i="3" s="1"/>
  <c r="I8" i="3"/>
  <c r="AL7" i="3"/>
  <c r="AE7" i="3"/>
  <c r="AH7" i="3" s="1"/>
  <c r="AK7" i="3" s="1"/>
  <c r="AB7" i="3"/>
  <c r="AA7" i="3"/>
  <c r="AD7" i="3" s="1"/>
  <c r="AG7" i="3" s="1"/>
  <c r="Z7" i="3"/>
  <c r="AC7" i="3" s="1"/>
  <c r="AF7" i="3" s="1"/>
  <c r="U7" i="3"/>
  <c r="L7" i="3"/>
  <c r="O7" i="3" s="1"/>
  <c r="R7" i="3" s="1"/>
  <c r="I7" i="3"/>
  <c r="AL6" i="3"/>
  <c r="AB6" i="3"/>
  <c r="AE6" i="3" s="1"/>
  <c r="AH6" i="3" s="1"/>
  <c r="AA6" i="3"/>
  <c r="AD6" i="3" s="1"/>
  <c r="AG6" i="3" s="1"/>
  <c r="Z6" i="3"/>
  <c r="AC6" i="3" s="1"/>
  <c r="AF6" i="3" s="1"/>
  <c r="J6" i="3"/>
  <c r="M6" i="3" s="1"/>
  <c r="P6" i="3" s="1"/>
  <c r="S6" i="3" s="1"/>
  <c r="I6" i="3"/>
  <c r="K6" i="3" s="1"/>
  <c r="N6" i="3" s="1"/>
  <c r="Q6" i="3" s="1"/>
  <c r="T6" i="3" s="1"/>
  <c r="AL5" i="3"/>
  <c r="AB5" i="3"/>
  <c r="AE5" i="3" s="1"/>
  <c r="AH5" i="3" s="1"/>
  <c r="AA5" i="3"/>
  <c r="AD5" i="3" s="1"/>
  <c r="AG5" i="3" s="1"/>
  <c r="Z5" i="3"/>
  <c r="AC5" i="3" s="1"/>
  <c r="AF5" i="3" s="1"/>
  <c r="I5" i="3"/>
  <c r="L5" i="3" s="1"/>
  <c r="O5" i="3" s="1"/>
  <c r="R5" i="3" s="1"/>
  <c r="U5" i="3" s="1"/>
  <c r="AL4" i="3"/>
  <c r="AB4" i="3"/>
  <c r="AE4" i="3" s="1"/>
  <c r="AH4" i="3" s="1"/>
  <c r="J4" i="3"/>
  <c r="M4" i="3" s="1"/>
  <c r="P4" i="3" s="1"/>
  <c r="S4" i="3" s="1"/>
  <c r="I4" i="3"/>
  <c r="L4" i="3" s="1"/>
  <c r="O4" i="3" s="1"/>
  <c r="R4" i="3" s="1"/>
  <c r="U4" i="3" s="1"/>
  <c r="AR5" i="1"/>
  <c r="AR6" i="1"/>
  <c r="AR7" i="1"/>
  <c r="AR8" i="1"/>
  <c r="AR9" i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4" i="1"/>
  <c r="AR4" i="1"/>
  <c r="AQ5" i="1"/>
  <c r="AQ6" i="1"/>
  <c r="AQ7" i="1"/>
  <c r="AQ8" i="1"/>
  <c r="AQ9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4" i="1"/>
  <c r="AP5" i="1"/>
  <c r="AP6" i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4" i="1"/>
  <c r="AO5" i="1"/>
  <c r="A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4" i="1"/>
  <c r="AN5" i="1"/>
  <c r="AN6" i="1"/>
  <c r="AN7" i="1"/>
  <c r="AN8" i="1"/>
  <c r="AN9" i="1"/>
  <c r="AN10" i="1"/>
  <c r="AN11" i="1"/>
  <c r="AN12" i="1"/>
  <c r="AN13" i="1"/>
  <c r="AN14" i="1"/>
  <c r="AN15" i="1"/>
  <c r="AN16" i="1"/>
  <c r="AN17" i="1"/>
  <c r="AN18" i="1"/>
  <c r="AN19" i="1"/>
  <c r="AN20" i="1"/>
  <c r="AN21" i="1"/>
  <c r="AN22" i="1"/>
  <c r="AN23" i="1"/>
  <c r="AN24" i="1"/>
  <c r="AN4" i="1"/>
  <c r="AM5" i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4" i="1"/>
  <c r="AK5" i="1"/>
  <c r="AK6" i="1"/>
  <c r="AK7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4" i="1"/>
  <c r="AJ5" i="1"/>
  <c r="AJ6" i="1"/>
  <c r="AJ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4" i="1"/>
  <c r="AI5" i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4" i="1"/>
  <c r="AH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4" i="1"/>
  <c r="AG5" i="1"/>
  <c r="AG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4" i="1"/>
  <c r="AF5" i="1"/>
  <c r="AF6" i="1"/>
  <c r="AF7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4" i="1"/>
  <c r="AE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4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4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4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4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4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4" i="1"/>
  <c r="Z12" i="4" l="1"/>
  <c r="AC12" i="4" s="1"/>
  <c r="AF12" i="4" s="1"/>
  <c r="AB8" i="3"/>
  <c r="AE8" i="3" s="1"/>
  <c r="AH8" i="3" s="1"/>
  <c r="AK8" i="3" s="1"/>
  <c r="AB24" i="3"/>
  <c r="AE24" i="3" s="1"/>
  <c r="AH24" i="3" s="1"/>
  <c r="AK24" i="3" s="1"/>
  <c r="Z8" i="3"/>
  <c r="AC8" i="3" s="1"/>
  <c r="AF8" i="3" s="1"/>
  <c r="AB12" i="3"/>
  <c r="AE12" i="3" s="1"/>
  <c r="AH12" i="3" s="1"/>
  <c r="AK12" i="3" s="1"/>
  <c r="AJ14" i="3"/>
  <c r="AN14" i="3" s="1"/>
  <c r="AQ14" i="3" s="1"/>
  <c r="AI8" i="3"/>
  <c r="AI4" i="4"/>
  <c r="AM4" i="4" s="1"/>
  <c r="AP4" i="4" s="1"/>
  <c r="AO4" i="4"/>
  <c r="AR4" i="4" s="1"/>
  <c r="AK11" i="4"/>
  <c r="AO11" i="4" s="1"/>
  <c r="AR11" i="4" s="1"/>
  <c r="AJ4" i="4"/>
  <c r="AN4" i="4" s="1"/>
  <c r="AQ4" i="4" s="1"/>
  <c r="AI8" i="4"/>
  <c r="AM8" i="4" s="1"/>
  <c r="AP8" i="4" s="1"/>
  <c r="AI9" i="4"/>
  <c r="AM9" i="4" s="1"/>
  <c r="AP9" i="4" s="1"/>
  <c r="AK10" i="4"/>
  <c r="AO10" i="4" s="1"/>
  <c r="AR10" i="4" s="1"/>
  <c r="AK13" i="4"/>
  <c r="AO13" i="4" s="1"/>
  <c r="AR13" i="4" s="1"/>
  <c r="AK5" i="4"/>
  <c r="AO5" i="4" s="1"/>
  <c r="AR5" i="4" s="1"/>
  <c r="AJ11" i="4"/>
  <c r="AN11" i="4" s="1"/>
  <c r="AQ11" i="4" s="1"/>
  <c r="AJ13" i="4"/>
  <c r="AN13" i="4" s="1"/>
  <c r="AQ13" i="4" s="1"/>
  <c r="L15" i="4"/>
  <c r="O15" i="4" s="1"/>
  <c r="R15" i="4" s="1"/>
  <c r="U15" i="4" s="1"/>
  <c r="AK15" i="4" s="1"/>
  <c r="AO15" i="4" s="1"/>
  <c r="AR15" i="4" s="1"/>
  <c r="K15" i="4"/>
  <c r="N15" i="4" s="1"/>
  <c r="Q15" i="4" s="1"/>
  <c r="T15" i="4" s="1"/>
  <c r="J15" i="4"/>
  <c r="M15" i="4" s="1"/>
  <c r="P15" i="4" s="1"/>
  <c r="S15" i="4" s="1"/>
  <c r="AI15" i="4"/>
  <c r="AM15" i="4" s="1"/>
  <c r="AP15" i="4" s="1"/>
  <c r="AA5" i="4"/>
  <c r="AD5" i="4" s="1"/>
  <c r="AG5" i="4" s="1"/>
  <c r="AJ5" i="4" s="1"/>
  <c r="AM5" i="4"/>
  <c r="AP5" i="4" s="1"/>
  <c r="K6" i="4"/>
  <c r="N6" i="4" s="1"/>
  <c r="Q6" i="4" s="1"/>
  <c r="T6" i="4" s="1"/>
  <c r="Z6" i="4"/>
  <c r="AC6" i="4" s="1"/>
  <c r="AF6" i="4" s="1"/>
  <c r="AI6" i="4" s="1"/>
  <c r="AM6" i="4" s="1"/>
  <c r="AP6" i="4" s="1"/>
  <c r="AB7" i="4"/>
  <c r="AE7" i="4" s="1"/>
  <c r="AH7" i="4" s="1"/>
  <c r="AK7" i="4" s="1"/>
  <c r="AO7" i="4" s="1"/>
  <c r="AR7" i="4" s="1"/>
  <c r="AA8" i="4"/>
  <c r="AD8" i="4" s="1"/>
  <c r="AG8" i="4" s="1"/>
  <c r="AJ8" i="4" s="1"/>
  <c r="AN8" i="4" s="1"/>
  <c r="AQ8" i="4" s="1"/>
  <c r="K9" i="4"/>
  <c r="N9" i="4" s="1"/>
  <c r="Q9" i="4" s="1"/>
  <c r="T9" i="4" s="1"/>
  <c r="AJ9" i="4" s="1"/>
  <c r="AN9" i="4" s="1"/>
  <c r="AQ9" i="4" s="1"/>
  <c r="Z10" i="4"/>
  <c r="AC10" i="4" s="1"/>
  <c r="AF10" i="4" s="1"/>
  <c r="AI10" i="4" s="1"/>
  <c r="AM10" i="4" s="1"/>
  <c r="AP10" i="4" s="1"/>
  <c r="K11" i="4"/>
  <c r="N11" i="4" s="1"/>
  <c r="Q11" i="4" s="1"/>
  <c r="T11" i="4" s="1"/>
  <c r="J12" i="4"/>
  <c r="M12" i="4" s="1"/>
  <c r="P12" i="4" s="1"/>
  <c r="S12" i="4" s="1"/>
  <c r="AI12" i="4" s="1"/>
  <c r="AM12" i="4" s="1"/>
  <c r="AP12" i="4" s="1"/>
  <c r="AI14" i="4"/>
  <c r="AM14" i="4" s="1"/>
  <c r="AP14" i="4" s="1"/>
  <c r="AN14" i="4"/>
  <c r="AQ14" i="4" s="1"/>
  <c r="AO14" i="4"/>
  <c r="AR14" i="4" s="1"/>
  <c r="AJ15" i="4"/>
  <c r="AN15" i="4" s="1"/>
  <c r="AQ15" i="4" s="1"/>
  <c r="AK17" i="4"/>
  <c r="AO17" i="4" s="1"/>
  <c r="AR17" i="4" s="1"/>
  <c r="AI21" i="4"/>
  <c r="AM21" i="4" s="1"/>
  <c r="AP21" i="4" s="1"/>
  <c r="AN5" i="4"/>
  <c r="AQ5" i="4" s="1"/>
  <c r="AA6" i="4"/>
  <c r="AD6" i="4" s="1"/>
  <c r="AG6" i="4" s="1"/>
  <c r="AO6" i="4"/>
  <c r="AR6" i="4" s="1"/>
  <c r="J7" i="4"/>
  <c r="M7" i="4" s="1"/>
  <c r="P7" i="4" s="1"/>
  <c r="S7" i="4" s="1"/>
  <c r="AI7" i="4" s="1"/>
  <c r="AM7" i="4" s="1"/>
  <c r="AP7" i="4" s="1"/>
  <c r="AN7" i="4"/>
  <c r="AQ7" i="4" s="1"/>
  <c r="AB8" i="4"/>
  <c r="AE8" i="4" s="1"/>
  <c r="AH8" i="4" s="1"/>
  <c r="AK8" i="4" s="1"/>
  <c r="AO8" i="4" s="1"/>
  <c r="AR8" i="4" s="1"/>
  <c r="L9" i="4"/>
  <c r="O9" i="4" s="1"/>
  <c r="R9" i="4" s="1"/>
  <c r="U9" i="4" s="1"/>
  <c r="AK9" i="4" s="1"/>
  <c r="AO9" i="4" s="1"/>
  <c r="AR9" i="4" s="1"/>
  <c r="AA10" i="4"/>
  <c r="AD10" i="4" s="1"/>
  <c r="AG10" i="4" s="1"/>
  <c r="AJ10" i="4" s="1"/>
  <c r="AN10" i="4" s="1"/>
  <c r="AQ10" i="4" s="1"/>
  <c r="Z11" i="4"/>
  <c r="AC11" i="4" s="1"/>
  <c r="AF11" i="4" s="1"/>
  <c r="AI11" i="4" s="1"/>
  <c r="AM11" i="4" s="1"/>
  <c r="AP11" i="4" s="1"/>
  <c r="L12" i="4"/>
  <c r="O12" i="4" s="1"/>
  <c r="R12" i="4" s="1"/>
  <c r="U12" i="4" s="1"/>
  <c r="AK12" i="4" s="1"/>
  <c r="AO12" i="4" s="1"/>
  <c r="AR12" i="4" s="1"/>
  <c r="AK18" i="4"/>
  <c r="AO18" i="4" s="1"/>
  <c r="AR18" i="4" s="1"/>
  <c r="L16" i="4"/>
  <c r="O16" i="4" s="1"/>
  <c r="R16" i="4" s="1"/>
  <c r="U16" i="4" s="1"/>
  <c r="AK16" i="4" s="1"/>
  <c r="AO16" i="4" s="1"/>
  <c r="AR16" i="4" s="1"/>
  <c r="K16" i="4"/>
  <c r="N16" i="4" s="1"/>
  <c r="Q16" i="4" s="1"/>
  <c r="T16" i="4" s="1"/>
  <c r="J16" i="4"/>
  <c r="M16" i="4" s="1"/>
  <c r="P16" i="4" s="1"/>
  <c r="S16" i="4" s="1"/>
  <c r="AI17" i="4"/>
  <c r="AM17" i="4" s="1"/>
  <c r="AP17" i="4" s="1"/>
  <c r="AO19" i="4"/>
  <c r="AR19" i="4" s="1"/>
  <c r="L21" i="4"/>
  <c r="O21" i="4" s="1"/>
  <c r="R21" i="4" s="1"/>
  <c r="U21" i="4" s="1"/>
  <c r="AK21" i="4" s="1"/>
  <c r="AO21" i="4" s="1"/>
  <c r="AR21" i="4" s="1"/>
  <c r="K21" i="4"/>
  <c r="N21" i="4" s="1"/>
  <c r="Q21" i="4" s="1"/>
  <c r="T21" i="4" s="1"/>
  <c r="AJ21" i="4" s="1"/>
  <c r="AN21" i="4" s="1"/>
  <c r="AQ21" i="4" s="1"/>
  <c r="J21" i="4"/>
  <c r="M21" i="4" s="1"/>
  <c r="P21" i="4" s="1"/>
  <c r="S21" i="4" s="1"/>
  <c r="AO22" i="4"/>
  <c r="AR22" i="4" s="1"/>
  <c r="AK23" i="4"/>
  <c r="AO23" i="4" s="1"/>
  <c r="AR23" i="4" s="1"/>
  <c r="AJ18" i="4"/>
  <c r="AN18" i="4" s="1"/>
  <c r="AQ18" i="4" s="1"/>
  <c r="AI19" i="4"/>
  <c r="AM19" i="4" s="1"/>
  <c r="AP19" i="4" s="1"/>
  <c r="AJ22" i="4"/>
  <c r="AI23" i="4"/>
  <c r="AM23" i="4" s="1"/>
  <c r="AP23" i="4" s="1"/>
  <c r="K17" i="4"/>
  <c r="N17" i="4" s="1"/>
  <c r="Q17" i="4" s="1"/>
  <c r="T17" i="4" s="1"/>
  <c r="AJ17" i="4" s="1"/>
  <c r="AN17" i="4" s="1"/>
  <c r="AQ17" i="4" s="1"/>
  <c r="J17" i="4"/>
  <c r="M17" i="4" s="1"/>
  <c r="P17" i="4" s="1"/>
  <c r="S17" i="4" s="1"/>
  <c r="AB20" i="4"/>
  <c r="AE20" i="4" s="1"/>
  <c r="AH20" i="4" s="1"/>
  <c r="AK20" i="4" s="1"/>
  <c r="AO20" i="4" s="1"/>
  <c r="AR20" i="4" s="1"/>
  <c r="AA20" i="4"/>
  <c r="AD20" i="4" s="1"/>
  <c r="AG20" i="4" s="1"/>
  <c r="Z20" i="4"/>
  <c r="AC20" i="4" s="1"/>
  <c r="AF20" i="4" s="1"/>
  <c r="AI20" i="4" s="1"/>
  <c r="AM20" i="4" s="1"/>
  <c r="AP20" i="4" s="1"/>
  <c r="AB24" i="4"/>
  <c r="AE24" i="4" s="1"/>
  <c r="AH24" i="4" s="1"/>
  <c r="AK24" i="4" s="1"/>
  <c r="AO24" i="4" s="1"/>
  <c r="AR24" i="4" s="1"/>
  <c r="AA24" i="4"/>
  <c r="AD24" i="4" s="1"/>
  <c r="AG24" i="4" s="1"/>
  <c r="Z24" i="4"/>
  <c r="AC24" i="4" s="1"/>
  <c r="AF24" i="4" s="1"/>
  <c r="AI24" i="4" s="1"/>
  <c r="AA16" i="4"/>
  <c r="AD16" i="4" s="1"/>
  <c r="AG16" i="4" s="1"/>
  <c r="AJ16" i="4" s="1"/>
  <c r="AN16" i="4" s="1"/>
  <c r="AQ16" i="4" s="1"/>
  <c r="Z16" i="4"/>
  <c r="AC16" i="4" s="1"/>
  <c r="AF16" i="4" s="1"/>
  <c r="AI16" i="4" s="1"/>
  <c r="AM16" i="4" s="1"/>
  <c r="AP16" i="4" s="1"/>
  <c r="AA19" i="4"/>
  <c r="AD19" i="4" s="1"/>
  <c r="AG19" i="4" s="1"/>
  <c r="AJ19" i="4" s="1"/>
  <c r="AN19" i="4" s="1"/>
  <c r="AQ19" i="4" s="1"/>
  <c r="K20" i="4"/>
  <c r="N20" i="4" s="1"/>
  <c r="Q20" i="4" s="1"/>
  <c r="T20" i="4" s="1"/>
  <c r="AN22" i="4"/>
  <c r="AQ22" i="4" s="1"/>
  <c r="AA23" i="4"/>
  <c r="AD23" i="4" s="1"/>
  <c r="AG23" i="4" s="1"/>
  <c r="AJ23" i="4" s="1"/>
  <c r="AN23" i="4" s="1"/>
  <c r="AQ23" i="4" s="1"/>
  <c r="K24" i="4"/>
  <c r="N24" i="4" s="1"/>
  <c r="Q24" i="4" s="1"/>
  <c r="T24" i="4" s="1"/>
  <c r="AM24" i="4"/>
  <c r="AP24" i="4" s="1"/>
  <c r="AK5" i="3"/>
  <c r="AO5" i="3" s="1"/>
  <c r="AR5" i="3" s="1"/>
  <c r="AJ6" i="3"/>
  <c r="AN6" i="3" s="1"/>
  <c r="AQ6" i="3" s="1"/>
  <c r="AI6" i="3"/>
  <c r="AM6" i="3" s="1"/>
  <c r="AP6" i="3" s="1"/>
  <c r="AI12" i="3"/>
  <c r="AM12" i="3" s="1"/>
  <c r="AP12" i="3" s="1"/>
  <c r="AK4" i="3"/>
  <c r="AO4" i="3" s="1"/>
  <c r="AR4" i="3" s="1"/>
  <c r="AI5" i="3"/>
  <c r="AM5" i="3" s="1"/>
  <c r="AP5" i="3" s="1"/>
  <c r="AI13" i="3"/>
  <c r="AM13" i="3" s="1"/>
  <c r="AP13" i="3" s="1"/>
  <c r="AI14" i="3"/>
  <c r="AM14" i="3" s="1"/>
  <c r="AP14" i="3" s="1"/>
  <c r="AO7" i="3"/>
  <c r="AR7" i="3" s="1"/>
  <c r="AO8" i="3"/>
  <c r="AR8" i="3" s="1"/>
  <c r="AN8" i="3"/>
  <c r="AQ8" i="3" s="1"/>
  <c r="AA10" i="3"/>
  <c r="AD10" i="3" s="1"/>
  <c r="AG10" i="3" s="1"/>
  <c r="Z10" i="3"/>
  <c r="AC10" i="3" s="1"/>
  <c r="AF10" i="3" s="1"/>
  <c r="AI10" i="3" s="1"/>
  <c r="AM10" i="3" s="1"/>
  <c r="AP10" i="3" s="1"/>
  <c r="AA21" i="3"/>
  <c r="AD21" i="3" s="1"/>
  <c r="AG21" i="3" s="1"/>
  <c r="Z21" i="3"/>
  <c r="AC21" i="3" s="1"/>
  <c r="AF21" i="3" s="1"/>
  <c r="AI21" i="3" s="1"/>
  <c r="AM21" i="3" s="1"/>
  <c r="AP21" i="3" s="1"/>
  <c r="AB21" i="3"/>
  <c r="AE21" i="3" s="1"/>
  <c r="AH21" i="3" s="1"/>
  <c r="AK21" i="3" s="1"/>
  <c r="AO21" i="3" s="1"/>
  <c r="AR21" i="3" s="1"/>
  <c r="K4" i="3"/>
  <c r="N4" i="3" s="1"/>
  <c r="Q4" i="3" s="1"/>
  <c r="T4" i="3" s="1"/>
  <c r="Z4" i="3"/>
  <c r="AC4" i="3" s="1"/>
  <c r="AF4" i="3" s="1"/>
  <c r="AI4" i="3" s="1"/>
  <c r="AM4" i="3" s="1"/>
  <c r="AP4" i="3" s="1"/>
  <c r="J5" i="3"/>
  <c r="M5" i="3" s="1"/>
  <c r="P5" i="3" s="1"/>
  <c r="S5" i="3" s="1"/>
  <c r="L6" i="3"/>
  <c r="O6" i="3" s="1"/>
  <c r="R6" i="3" s="1"/>
  <c r="U6" i="3" s="1"/>
  <c r="AK6" i="3" s="1"/>
  <c r="AO6" i="3" s="1"/>
  <c r="AR6" i="3" s="1"/>
  <c r="K7" i="3"/>
  <c r="N7" i="3" s="1"/>
  <c r="Q7" i="3" s="1"/>
  <c r="T7" i="3" s="1"/>
  <c r="AJ7" i="3" s="1"/>
  <c r="AN7" i="3" s="1"/>
  <c r="AQ7" i="3" s="1"/>
  <c r="J7" i="3"/>
  <c r="M7" i="3" s="1"/>
  <c r="P7" i="3" s="1"/>
  <c r="S7" i="3" s="1"/>
  <c r="AI7" i="3" s="1"/>
  <c r="AM7" i="3" s="1"/>
  <c r="AP7" i="3" s="1"/>
  <c r="AM8" i="3"/>
  <c r="AP8" i="3" s="1"/>
  <c r="L10" i="3"/>
  <c r="O10" i="3" s="1"/>
  <c r="R10" i="3" s="1"/>
  <c r="U10" i="3" s="1"/>
  <c r="K10" i="3"/>
  <c r="N10" i="3" s="1"/>
  <c r="Q10" i="3" s="1"/>
  <c r="T10" i="3" s="1"/>
  <c r="AB10" i="3"/>
  <c r="AE10" i="3" s="1"/>
  <c r="AH10" i="3" s="1"/>
  <c r="AK10" i="3" s="1"/>
  <c r="AO10" i="3" s="1"/>
  <c r="AR10" i="3" s="1"/>
  <c r="AI19" i="3"/>
  <c r="AM19" i="3" s="1"/>
  <c r="AP19" i="3" s="1"/>
  <c r="AA4" i="3"/>
  <c r="AD4" i="3" s="1"/>
  <c r="AG4" i="3" s="1"/>
  <c r="AJ4" i="3" s="1"/>
  <c r="AN4" i="3" s="1"/>
  <c r="AQ4" i="3" s="1"/>
  <c r="K5" i="3"/>
  <c r="N5" i="3" s="1"/>
  <c r="Q5" i="3" s="1"/>
  <c r="T5" i="3" s="1"/>
  <c r="AJ5" i="3" s="1"/>
  <c r="AN5" i="3" s="1"/>
  <c r="AQ5" i="3" s="1"/>
  <c r="AM9" i="3"/>
  <c r="AP9" i="3" s="1"/>
  <c r="AK11" i="3"/>
  <c r="AO11" i="3" s="1"/>
  <c r="AR11" i="3" s="1"/>
  <c r="AJ12" i="3"/>
  <c r="AN12" i="3" s="1"/>
  <c r="AQ12" i="3" s="1"/>
  <c r="AO12" i="3"/>
  <c r="AR12" i="3" s="1"/>
  <c r="AK13" i="3"/>
  <c r="AO13" i="3" s="1"/>
  <c r="AR13" i="3" s="1"/>
  <c r="AI15" i="3"/>
  <c r="AM15" i="3" s="1"/>
  <c r="AP15" i="3" s="1"/>
  <c r="AA17" i="3"/>
  <c r="AD17" i="3" s="1"/>
  <c r="AG17" i="3" s="1"/>
  <c r="AJ17" i="3" s="1"/>
  <c r="AN17" i="3" s="1"/>
  <c r="AQ17" i="3" s="1"/>
  <c r="Z17" i="3"/>
  <c r="AC17" i="3" s="1"/>
  <c r="AF17" i="3" s="1"/>
  <c r="AI17" i="3" s="1"/>
  <c r="AM17" i="3" s="1"/>
  <c r="AP17" i="3" s="1"/>
  <c r="AB17" i="3"/>
  <c r="AE17" i="3" s="1"/>
  <c r="AH17" i="3" s="1"/>
  <c r="AK17" i="3" s="1"/>
  <c r="AO17" i="3" s="1"/>
  <c r="AR17" i="3" s="1"/>
  <c r="AJ22" i="3"/>
  <c r="AN22" i="3" s="1"/>
  <c r="AQ22" i="3" s="1"/>
  <c r="AB9" i="3"/>
  <c r="AE9" i="3" s="1"/>
  <c r="AH9" i="3" s="1"/>
  <c r="AK9" i="3" s="1"/>
  <c r="AO9" i="3" s="1"/>
  <c r="AR9" i="3" s="1"/>
  <c r="AA9" i="3"/>
  <c r="AD9" i="3" s="1"/>
  <c r="AG9" i="3" s="1"/>
  <c r="AJ9" i="3" s="1"/>
  <c r="AN9" i="3" s="1"/>
  <c r="AQ9" i="3" s="1"/>
  <c r="K11" i="3"/>
  <c r="N11" i="3" s="1"/>
  <c r="Q11" i="3" s="1"/>
  <c r="T11" i="3" s="1"/>
  <c r="AJ11" i="3" s="1"/>
  <c r="AN11" i="3" s="1"/>
  <c r="AQ11" i="3" s="1"/>
  <c r="J11" i="3"/>
  <c r="M11" i="3" s="1"/>
  <c r="P11" i="3" s="1"/>
  <c r="S11" i="3" s="1"/>
  <c r="AI11" i="3" s="1"/>
  <c r="AM11" i="3" s="1"/>
  <c r="AP11" i="3" s="1"/>
  <c r="AI18" i="3"/>
  <c r="AM18" i="3" s="1"/>
  <c r="AP18" i="3" s="1"/>
  <c r="AI23" i="3"/>
  <c r="AM23" i="3" s="1"/>
  <c r="AP23" i="3" s="1"/>
  <c r="AA13" i="3"/>
  <c r="AD13" i="3" s="1"/>
  <c r="AG13" i="3" s="1"/>
  <c r="AJ13" i="3" s="1"/>
  <c r="AN13" i="3" s="1"/>
  <c r="AQ13" i="3" s="1"/>
  <c r="AO15" i="3"/>
  <c r="AR15" i="3" s="1"/>
  <c r="AO16" i="3"/>
  <c r="AR16" i="3" s="1"/>
  <c r="K18" i="3"/>
  <c r="N18" i="3" s="1"/>
  <c r="Q18" i="3" s="1"/>
  <c r="T18" i="3" s="1"/>
  <c r="AJ18" i="3" s="1"/>
  <c r="AN18" i="3" s="1"/>
  <c r="AQ18" i="3" s="1"/>
  <c r="J18" i="3"/>
  <c r="M18" i="3" s="1"/>
  <c r="P18" i="3" s="1"/>
  <c r="S18" i="3" s="1"/>
  <c r="L18" i="3"/>
  <c r="O18" i="3" s="1"/>
  <c r="R18" i="3" s="1"/>
  <c r="U18" i="3" s="1"/>
  <c r="AK18" i="3" s="1"/>
  <c r="AO18" i="3" s="1"/>
  <c r="AR18" i="3" s="1"/>
  <c r="AO19" i="3"/>
  <c r="AR19" i="3" s="1"/>
  <c r="AO20" i="3"/>
  <c r="AR20" i="3" s="1"/>
  <c r="K22" i="3"/>
  <c r="N22" i="3" s="1"/>
  <c r="Q22" i="3" s="1"/>
  <c r="T22" i="3" s="1"/>
  <c r="J22" i="3"/>
  <c r="M22" i="3" s="1"/>
  <c r="P22" i="3" s="1"/>
  <c r="S22" i="3" s="1"/>
  <c r="AI22" i="3" s="1"/>
  <c r="AM22" i="3" s="1"/>
  <c r="AP22" i="3" s="1"/>
  <c r="L22" i="3"/>
  <c r="O22" i="3" s="1"/>
  <c r="R22" i="3" s="1"/>
  <c r="U22" i="3" s="1"/>
  <c r="AK22" i="3" s="1"/>
  <c r="AO22" i="3" s="1"/>
  <c r="AR22" i="3" s="1"/>
  <c r="AO23" i="3"/>
  <c r="AR23" i="3" s="1"/>
  <c r="AO24" i="3"/>
  <c r="AR24" i="3" s="1"/>
  <c r="AK14" i="3"/>
  <c r="AO14" i="3" s="1"/>
  <c r="AR14" i="3" s="1"/>
  <c r="AJ15" i="3"/>
  <c r="AN15" i="3" s="1"/>
  <c r="AQ15" i="3" s="1"/>
  <c r="AI16" i="3"/>
  <c r="AM16" i="3" s="1"/>
  <c r="AP16" i="3" s="1"/>
  <c r="AJ19" i="3"/>
  <c r="AN19" i="3" s="1"/>
  <c r="AQ19" i="3" s="1"/>
  <c r="AI20" i="3"/>
  <c r="AM20" i="3" s="1"/>
  <c r="AP20" i="3" s="1"/>
  <c r="AJ23" i="3"/>
  <c r="AN23" i="3" s="1"/>
  <c r="AQ23" i="3" s="1"/>
  <c r="AI24" i="3"/>
  <c r="AM24" i="3" s="1"/>
  <c r="AP24" i="3" s="1"/>
  <c r="AA16" i="3"/>
  <c r="AD16" i="3" s="1"/>
  <c r="AG16" i="3" s="1"/>
  <c r="AJ16" i="3" s="1"/>
  <c r="AN16" i="3" s="1"/>
  <c r="AQ16" i="3" s="1"/>
  <c r="K17" i="3"/>
  <c r="N17" i="3" s="1"/>
  <c r="Q17" i="3" s="1"/>
  <c r="T17" i="3" s="1"/>
  <c r="AA20" i="3"/>
  <c r="AD20" i="3" s="1"/>
  <c r="AG20" i="3" s="1"/>
  <c r="AJ20" i="3" s="1"/>
  <c r="AN20" i="3" s="1"/>
  <c r="AQ20" i="3" s="1"/>
  <c r="K21" i="3"/>
  <c r="N21" i="3" s="1"/>
  <c r="Q21" i="3" s="1"/>
  <c r="T21" i="3" s="1"/>
  <c r="AA24" i="3"/>
  <c r="AD24" i="3" s="1"/>
  <c r="AG24" i="3" s="1"/>
  <c r="AJ24" i="3" s="1"/>
  <c r="AN24" i="3" s="1"/>
  <c r="AQ24" i="3" s="1"/>
  <c r="AJ6" i="4" l="1"/>
  <c r="AN6" i="4" s="1"/>
  <c r="AQ6" i="4" s="1"/>
  <c r="AJ24" i="4"/>
  <c r="AN24" i="4" s="1"/>
  <c r="AQ24" i="4" s="1"/>
  <c r="AJ20" i="4"/>
  <c r="AN20" i="4" s="1"/>
  <c r="AQ20" i="4" s="1"/>
  <c r="AJ21" i="3"/>
  <c r="AN21" i="3" s="1"/>
  <c r="AQ21" i="3" s="1"/>
  <c r="AJ10" i="3"/>
  <c r="AN10" i="3" s="1"/>
  <c r="AQ10" i="3" s="1"/>
</calcChain>
</file>

<file path=xl/sharedStrings.xml><?xml version="1.0" encoding="utf-8"?>
<sst xmlns="http://schemas.openxmlformats.org/spreadsheetml/2006/main" count="138" uniqueCount="37">
  <si>
    <t>Velocity</t>
  </si>
  <si>
    <t>T∞</t>
  </si>
  <si>
    <t>Pr</t>
  </si>
  <si>
    <t>Cp</t>
  </si>
  <si>
    <t>k</t>
  </si>
  <si>
    <t>Diameter1</t>
  </si>
  <si>
    <t>Diameter 2</t>
  </si>
  <si>
    <t>Diameter3</t>
  </si>
  <si>
    <t>µ</t>
  </si>
  <si>
    <t>Re1</t>
  </si>
  <si>
    <t>Re2</t>
  </si>
  <si>
    <t>Re3</t>
  </si>
  <si>
    <t>f1</t>
  </si>
  <si>
    <t>f2</t>
  </si>
  <si>
    <t>f3</t>
  </si>
  <si>
    <t>Nu1</t>
  </si>
  <si>
    <t>Nu2</t>
  </si>
  <si>
    <t>Nu3</t>
  </si>
  <si>
    <t>hi1</t>
  </si>
  <si>
    <t>hi2</t>
  </si>
  <si>
    <t>hi3</t>
  </si>
  <si>
    <t>FINDING hi FOR DIFFERENT DIAMETERS</t>
  </si>
  <si>
    <t>FINDING ho FOR EXTERNAL FLOW</t>
  </si>
  <si>
    <t>ρ</t>
  </si>
  <si>
    <t>ho1</t>
  </si>
  <si>
    <t>ho2</t>
  </si>
  <si>
    <t>ho3</t>
  </si>
  <si>
    <t>Ts1</t>
  </si>
  <si>
    <t>Ts2</t>
  </si>
  <si>
    <t>Ts3</t>
  </si>
  <si>
    <t>Qconv.</t>
  </si>
  <si>
    <t>Area1</t>
  </si>
  <si>
    <t>Area2</t>
  </si>
  <si>
    <t>Area3</t>
  </si>
  <si>
    <t>Length 1</t>
  </si>
  <si>
    <t>Length2</t>
  </si>
  <si>
    <t>Length3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</si>
</sst>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4D515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T∞=250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20 mm diameter</c:v>
          </c:tx>
          <c:spPr>
            <a:ln w="19050" cap="rnd">
              <a:solidFill>
                <a:schemeClr val="dk1">
                  <a:tint val="885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dk1">
                  <a:tint val="88500"/>
                </a:schemeClr>
              </a:solidFill>
              <a:ln w="9525">
                <a:solidFill>
                  <a:schemeClr val="dk1">
                    <a:tint val="88500"/>
                  </a:schemeClr>
                </a:solidFill>
              </a:ln>
              <a:effectLst/>
            </c:spPr>
          </c:marker>
          <c:xVal>
            <c:numRef>
              <c:f>'250'!$A$4:$A$24</c:f>
              <c:numCache>
                <c:formatCode>General</c:formatCode>
                <c:ptCount val="2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</c:numCache>
            </c:numRef>
          </c:xVal>
          <c:yVal>
            <c:numRef>
              <c:f>'250'!$AP$4:$AP$24</c:f>
              <c:numCache>
                <c:formatCode>General</c:formatCode>
                <c:ptCount val="21"/>
                <c:pt idx="0">
                  <c:v>8.6165703296284128</c:v>
                </c:pt>
                <c:pt idx="1">
                  <c:v>8.3983684596571546</c:v>
                </c:pt>
                <c:pt idx="2">
                  <c:v>8.1951931419814006</c:v>
                </c:pt>
                <c:pt idx="3">
                  <c:v>8.0053993069728211</c:v>
                </c:pt>
                <c:pt idx="4">
                  <c:v>7.8275836039358655</c:v>
                </c:pt>
                <c:pt idx="5">
                  <c:v>7.6605405512500955</c:v>
                </c:pt>
                <c:pt idx="6">
                  <c:v>7.5032280359592098</c:v>
                </c:pt>
                <c:pt idx="7">
                  <c:v>7.3547398941814466</c:v>
                </c:pt>
                <c:pt idx="8">
                  <c:v>7.2142839161597516</c:v>
                </c:pt>
                <c:pt idx="9">
                  <c:v>7.0811640513116094</c:v>
                </c:pt>
                <c:pt idx="10">
                  <c:v>6.9547658970000095</c:v>
                </c:pt>
                <c:pt idx="11">
                  <c:v>6.8345447779554593</c:v>
                </c:pt>
                <c:pt idx="12">
                  <c:v>6.7200158867913595</c:v>
                </c:pt>
                <c:pt idx="13">
                  <c:v>6.6107460771737232</c:v>
                </c:pt>
                <c:pt idx="14">
                  <c:v>6.5063469918532961</c:v>
                </c:pt>
                <c:pt idx="15">
                  <c:v>6.4064692762666375</c:v>
                </c:pt>
                <c:pt idx="16">
                  <c:v>6.3107976806431703</c:v>
                </c:pt>
                <c:pt idx="17">
                  <c:v>6.2190468937181516</c:v>
                </c:pt>
                <c:pt idx="18">
                  <c:v>6.1309579822819389</c:v>
                </c:pt>
                <c:pt idx="19">
                  <c:v>6.0462953351053992</c:v>
                </c:pt>
                <c:pt idx="20">
                  <c:v>5.9648440288983648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CEC-4D05-9432-30321CD675BF}"/>
            </c:ext>
          </c:extLst>
        </c:ser>
        <c:ser>
          <c:idx val="1"/>
          <c:order val="1"/>
          <c:tx>
            <c:v>30 mm diameter</c:v>
          </c:tx>
          <c:spPr>
            <a:ln w="19050" cap="rnd">
              <a:solidFill>
                <a:schemeClr val="dk1">
                  <a:tint val="5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dk1">
                  <a:tint val="55000"/>
                </a:schemeClr>
              </a:solidFill>
              <a:ln w="9525">
                <a:solidFill>
                  <a:schemeClr val="dk1">
                    <a:tint val="55000"/>
                  </a:schemeClr>
                </a:solidFill>
              </a:ln>
              <a:effectLst/>
            </c:spPr>
          </c:marker>
          <c:xVal>
            <c:numRef>
              <c:f>'250'!$A$4:$A$24</c:f>
              <c:numCache>
                <c:formatCode>General</c:formatCode>
                <c:ptCount val="2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</c:numCache>
            </c:numRef>
          </c:xVal>
          <c:yVal>
            <c:numRef>
              <c:f>'250'!$AQ$4:$AQ$24</c:f>
              <c:numCache>
                <c:formatCode>General</c:formatCode>
                <c:ptCount val="21"/>
                <c:pt idx="0">
                  <c:v>7.2224594637590807</c:v>
                </c:pt>
                <c:pt idx="1">
                  <c:v>7.0442905667223847</c:v>
                </c:pt>
                <c:pt idx="2">
                  <c:v>6.8784396439327997</c:v>
                </c:pt>
                <c:pt idx="3">
                  <c:v>6.723556979984302</c:v>
                </c:pt>
                <c:pt idx="4">
                  <c:v>6.5784912474022477</c:v>
                </c:pt>
                <c:pt idx="5">
                  <c:v>6.4422535098837912</c:v>
                </c:pt>
                <c:pt idx="6">
                  <c:v>6.3139889018644677</c:v>
                </c:pt>
                <c:pt idx="7">
                  <c:v>6.1929541214894499</c:v>
                </c:pt>
                <c:pt idx="8">
                  <c:v>6.0784993770561364</c:v>
                </c:pt>
                <c:pt idx="9">
                  <c:v>5.9700537813918348</c:v>
                </c:pt>
                <c:pt idx="10">
                  <c:v>5.8671134418549578</c:v>
                </c:pt>
                <c:pt idx="11">
                  <c:v>5.7692316769371459</c:v>
                </c:pt>
                <c:pt idx="12">
                  <c:v>5.6760109247069526</c:v>
                </c:pt>
                <c:pt idx="13">
                  <c:v>5.5870960077845782</c:v>
                </c:pt>
                <c:pt idx="14">
                  <c:v>5.5021684939633166</c:v>
                </c:pt>
                <c:pt idx="15">
                  <c:v>5.4209419478325156</c:v>
                </c:pt>
                <c:pt idx="16">
                  <c:v>5.3431579116375252</c:v>
                </c:pt>
                <c:pt idx="17">
                  <c:v>5.2685824865851414</c:v>
                </c:pt>
                <c:pt idx="18">
                  <c:v>5.1970034113590771</c:v>
                </c:pt>
                <c:pt idx="19">
                  <c:v>5.1282275545662444</c:v>
                </c:pt>
                <c:pt idx="20">
                  <c:v>5.0620787535279081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CEC-4D05-9432-30321CD675BF}"/>
            </c:ext>
          </c:extLst>
        </c:ser>
        <c:ser>
          <c:idx val="2"/>
          <c:order val="2"/>
          <c:tx>
            <c:v>40 mm diameter</c:v>
          </c:tx>
          <c:spPr>
            <a:ln w="19050" cap="rnd">
              <a:solidFill>
                <a:schemeClr val="dk1">
                  <a:tint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dk1">
                  <a:tint val="75000"/>
                </a:schemeClr>
              </a:solidFill>
              <a:ln w="9525">
                <a:solidFill>
                  <a:schemeClr val="dk1">
                    <a:tint val="75000"/>
                  </a:schemeClr>
                </a:solidFill>
              </a:ln>
              <a:effectLst/>
            </c:spPr>
          </c:marker>
          <c:xVal>
            <c:numRef>
              <c:f>'250'!$A$4:$A$24</c:f>
              <c:numCache>
                <c:formatCode>General</c:formatCode>
                <c:ptCount val="2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</c:numCache>
            </c:numRef>
          </c:xVal>
          <c:yVal>
            <c:numRef>
              <c:f>'250'!$AR$4:$AR$24</c:f>
              <c:numCache>
                <c:formatCode>General</c:formatCode>
                <c:ptCount val="21"/>
                <c:pt idx="0">
                  <c:v>6.5332509279083002</c:v>
                </c:pt>
                <c:pt idx="1">
                  <c:v>6.3792127093069997</c:v>
                </c:pt>
                <c:pt idx="2">
                  <c:v>6.2358651233792992</c:v>
                </c:pt>
                <c:pt idx="3">
                  <c:v>6.1020356728085181</c:v>
                </c:pt>
                <c:pt idx="4">
                  <c:v>5.9767242569578132</c:v>
                </c:pt>
                <c:pt idx="5">
                  <c:v>5.8590718858855011</c:v>
                </c:pt>
                <c:pt idx="6">
                  <c:v>5.748336066854888</c:v>
                </c:pt>
                <c:pt idx="7">
                  <c:v>5.6438712438883885</c:v>
                </c:pt>
                <c:pt idx="8">
                  <c:v>5.5451131082000478</c:v>
                </c:pt>
                <c:pt idx="9">
                  <c:v>5.4515659054349852</c:v>
                </c:pt>
                <c:pt idx="10">
                  <c:v>5.3627920857787705</c:v>
                </c:pt>
                <c:pt idx="11">
                  <c:v>5.2784038023329707</c:v>
                </c:pt>
                <c:pt idx="12">
                  <c:v>5.1980558798656427</c:v>
                </c:pt>
                <c:pt idx="13">
                  <c:v>5.1214399624924782</c:v>
                </c:pt>
                <c:pt idx="14">
                  <c:v>5.0482796135386891</c:v>
                </c:pt>
                <c:pt idx="15">
                  <c:v>4.9783261897160118</c:v>
                </c:pt>
                <c:pt idx="16">
                  <c:v>4.9113553490214654</c:v>
                </c:pt>
                <c:pt idx="17">
                  <c:v>4.8471640804242577</c:v>
                </c:pt>
                <c:pt idx="18">
                  <c:v>4.7855681656198268</c:v>
                </c:pt>
                <c:pt idx="19">
                  <c:v>4.7264000004751923</c:v>
                </c:pt>
                <c:pt idx="20">
                  <c:v>4.6695067174294831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CEC-4D05-9432-30321CD67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9348160"/>
        <c:axId val="709353080"/>
      </c:scatterChart>
      <c:valAx>
        <c:axId val="709348160"/>
        <c:scaling>
          <c:orientation val="minMax"/>
          <c:max val="40"/>
          <c:min val="2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Velocity (m/s)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353080"/>
        <c:crosses val="autoZero"/>
        <c:crossBetween val="midCat"/>
      </c:valAx>
      <c:valAx>
        <c:axId val="709353080"/>
        <c:scaling>
          <c:orientation val="minMax"/>
          <c:min val="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Tube</a:t>
                </a:r>
                <a:r>
                  <a:rPr lang="en-US" baseline="0"/>
                  <a:t> Length (m)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348160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T∞ = 375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20 mm diameter</c:v>
          </c:tx>
          <c:spPr>
            <a:ln w="19050" cap="rnd">
              <a:solidFill>
                <a:schemeClr val="dk1">
                  <a:tint val="885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dk1">
                  <a:tint val="88500"/>
                </a:schemeClr>
              </a:solidFill>
              <a:ln w="9525">
                <a:solidFill>
                  <a:schemeClr val="dk1">
                    <a:tint val="88500"/>
                  </a:schemeClr>
                </a:solidFill>
              </a:ln>
              <a:effectLst/>
            </c:spPr>
          </c:marker>
          <c:xVal>
            <c:numRef>
              <c:f>'375'!$A$4:$A$24</c:f>
              <c:numCache>
                <c:formatCode>General</c:formatCode>
                <c:ptCount val="2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</c:numCache>
            </c:numRef>
          </c:xVal>
          <c:yVal>
            <c:numRef>
              <c:f>'375'!$AP$4:$AP$24</c:f>
              <c:numCache>
                <c:formatCode>General</c:formatCode>
                <c:ptCount val="21"/>
                <c:pt idx="0">
                  <c:v>6.8034739831539701</c:v>
                </c:pt>
                <c:pt idx="1">
                  <c:v>6.6345880875226113</c:v>
                </c:pt>
                <c:pt idx="2">
                  <c:v>6.4772918433900957</c:v>
                </c:pt>
                <c:pt idx="3">
                  <c:v>6.330317480329108</c:v>
                </c:pt>
                <c:pt idx="4">
                  <c:v>6.192583424785151</c:v>
                </c:pt>
                <c:pt idx="5">
                  <c:v>6.0631605346754824</c:v>
                </c:pt>
                <c:pt idx="6">
                  <c:v>5.9412455309070573</c:v>
                </c:pt>
                <c:pt idx="7">
                  <c:v>5.8261398800307536</c:v>
                </c:pt>
                <c:pt idx="8">
                  <c:v>5.7172328534091585</c:v>
                </c:pt>
                <c:pt idx="9">
                  <c:v>5.6139878203023654</c:v>
                </c:pt>
                <c:pt idx="10">
                  <c:v>5.5159310695550019</c:v>
                </c:pt>
                <c:pt idx="11">
                  <c:v>5.4226426263389618</c:v>
                </c:pt>
                <c:pt idx="12">
                  <c:v>5.3337486562503136</c:v>
                </c:pt>
                <c:pt idx="13">
                  <c:v>5.2489151422831126</c:v>
                </c:pt>
                <c:pt idx="14">
                  <c:v>5.1678425899792586</c:v>
                </c:pt>
                <c:pt idx="15">
                  <c:v>5.0902615687847756</c:v>
                </c:pt>
                <c:pt idx="16">
                  <c:v>5.0159289378534764</c:v>
                </c:pt>
                <c:pt idx="17">
                  <c:v>4.9446246354617882</c:v>
                </c:pt>
                <c:pt idx="18">
                  <c:v>4.8761489351677083</c:v>
                </c:pt>
                <c:pt idx="19">
                  <c:v>4.8103200905659032</c:v>
                </c:pt>
                <c:pt idx="20">
                  <c:v>4.7469723052123243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C1-4A68-AFA2-A4CEF99BC476}"/>
            </c:ext>
          </c:extLst>
        </c:ser>
        <c:ser>
          <c:idx val="1"/>
          <c:order val="1"/>
          <c:tx>
            <c:v>30 mm diameter</c:v>
          </c:tx>
          <c:spPr>
            <a:ln w="19050" cap="rnd">
              <a:solidFill>
                <a:schemeClr val="dk1">
                  <a:tint val="5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dk1">
                  <a:tint val="55000"/>
                </a:schemeClr>
              </a:solidFill>
              <a:ln w="9525">
                <a:solidFill>
                  <a:schemeClr val="dk1">
                    <a:tint val="55000"/>
                  </a:schemeClr>
                </a:solidFill>
              </a:ln>
              <a:effectLst/>
            </c:spPr>
          </c:marker>
          <c:xVal>
            <c:numRef>
              <c:f>'375'!$A$4:$A$24</c:f>
              <c:numCache>
                <c:formatCode>General</c:formatCode>
                <c:ptCount val="2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</c:numCache>
            </c:numRef>
          </c:xVal>
          <c:yVal>
            <c:numRef>
              <c:f>'375'!$AQ$4:$AQ$24</c:f>
              <c:numCache>
                <c:formatCode>General</c:formatCode>
                <c:ptCount val="21"/>
                <c:pt idx="0">
                  <c:v>5.6880197910429802</c:v>
                </c:pt>
                <c:pt idx="1">
                  <c:v>5.5497567963728143</c:v>
                </c:pt>
                <c:pt idx="2">
                  <c:v>5.4210038637710865</c:v>
                </c:pt>
                <c:pt idx="3">
                  <c:v>5.3007201318321249</c:v>
                </c:pt>
                <c:pt idx="4">
                  <c:v>5.188017659341452</c:v>
                </c:pt>
                <c:pt idx="5">
                  <c:v>5.0821336868577118</c:v>
                </c:pt>
                <c:pt idx="6">
                  <c:v>4.9824088120538805</c:v>
                </c:pt>
                <c:pt idx="7">
                  <c:v>4.8882696439646374</c:v>
                </c:pt>
                <c:pt idx="8">
                  <c:v>4.7992148886157802</c:v>
                </c:pt>
                <c:pt idx="9">
                  <c:v>4.7148040914394445</c:v>
                </c:pt>
                <c:pt idx="10">
                  <c:v>4.6346484569074553</c:v>
                </c:pt>
                <c:pt idx="11">
                  <c:v>4.5584033069901597</c:v>
                </c:pt>
                <c:pt idx="12">
                  <c:v>4.4857618434692599</c:v>
                </c:pt>
                <c:pt idx="13">
                  <c:v>4.4164499557418022</c:v>
                </c:pt>
                <c:pt idx="14">
                  <c:v>4.350221873088798</c:v>
                </c:pt>
                <c:pt idx="15">
                  <c:v>4.286856503709779</c:v>
                </c:pt>
                <c:pt idx="16">
                  <c:v>4.2261543358624492</c:v>
                </c:pt>
                <c:pt idx="17">
                  <c:v>4.1679348018522573</c:v>
                </c:pt>
                <c:pt idx="18">
                  <c:v>4.1120340253085415</c:v>
                </c:pt>
                <c:pt idx="19">
                  <c:v>4.0583028875615437</c:v>
                </c:pt>
                <c:pt idx="20">
                  <c:v>4.0066053610278498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5C1-4A68-AFA2-A4CEF99BC476}"/>
            </c:ext>
          </c:extLst>
        </c:ser>
        <c:ser>
          <c:idx val="2"/>
          <c:order val="2"/>
          <c:tx>
            <c:v>40 mm diameter</c:v>
          </c:tx>
          <c:spPr>
            <a:ln w="19050" cap="rnd">
              <a:solidFill>
                <a:schemeClr val="dk1">
                  <a:tint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dk1">
                  <a:tint val="75000"/>
                </a:schemeClr>
              </a:solidFill>
              <a:ln w="9525">
                <a:solidFill>
                  <a:schemeClr val="dk1">
                    <a:tint val="75000"/>
                  </a:schemeClr>
                </a:solidFill>
              </a:ln>
              <a:effectLst/>
            </c:spPr>
          </c:marker>
          <c:xVal>
            <c:numRef>
              <c:f>'375'!$A$4:$A$24</c:f>
              <c:numCache>
                <c:formatCode>General</c:formatCode>
                <c:ptCount val="2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</c:numCache>
            </c:numRef>
          </c:xVal>
          <c:yVal>
            <c:numRef>
              <c:f>'375'!$AR$4:$AR$24</c:f>
              <c:numCache>
                <c:formatCode>General</c:formatCode>
                <c:ptCount val="21"/>
                <c:pt idx="0">
                  <c:v>5.1123767402901397</c:v>
                </c:pt>
                <c:pt idx="1">
                  <c:v>4.9925306022056191</c:v>
                </c:pt>
                <c:pt idx="2">
                  <c:v>4.8809463283672319</c:v>
                </c:pt>
                <c:pt idx="3">
                  <c:v>4.7767192288980187</c:v>
                </c:pt>
                <c:pt idx="4">
                  <c:v>4.6790775570591014</c:v>
                </c:pt>
                <c:pt idx="5">
                  <c:v>4.5873583907503948</c:v>
                </c:pt>
                <c:pt idx="6">
                  <c:v>4.5009886567049087</c:v>
                </c:pt>
                <c:pt idx="7">
                  <c:v>4.4194700494522881</c:v>
                </c:pt>
                <c:pt idx="8">
                  <c:v>4.3423669340353799</c:v>
                </c:pt>
                <c:pt idx="9">
                  <c:v>4.2692965588517602</c:v>
                </c:pt>
                <c:pt idx="10">
                  <c:v>4.1999210746176896</c:v>
                </c:pt>
                <c:pt idx="11">
                  <c:v>4.133940978233352</c:v>
                </c:pt>
                <c:pt idx="12">
                  <c:v>4.0710896902716254</c:v>
                </c:pt>
                <c:pt idx="13">
                  <c:v>4.0111290414351224</c:v>
                </c:pt>
                <c:pt idx="14">
                  <c:v>3.9538454931872735</c:v>
                </c:pt>
                <c:pt idx="15">
                  <c:v>3.8990469554405758</c:v>
                </c:pt>
                <c:pt idx="16">
                  <c:v>3.8465600929140806</c:v>
                </c:pt>
                <c:pt idx="17">
                  <c:v>3.796228033863366</c:v>
                </c:pt>
                <c:pt idx="18">
                  <c:v>3.7479084120088526</c:v>
                </c:pt>
                <c:pt idx="19">
                  <c:v>3.7014716858591492</c:v>
                </c:pt>
                <c:pt idx="20">
                  <c:v>3.6567996901409754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5C1-4A68-AFA2-A4CEF99BC4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9348160"/>
        <c:axId val="709353080"/>
      </c:scatterChart>
      <c:valAx>
        <c:axId val="709348160"/>
        <c:scaling>
          <c:orientation val="minMax"/>
          <c:max val="40"/>
          <c:min val="2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Velocity (m/s)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353080"/>
        <c:crosses val="autoZero"/>
        <c:crossBetween val="midCat"/>
      </c:valAx>
      <c:valAx>
        <c:axId val="709353080"/>
        <c:scaling>
          <c:orientation val="minMax"/>
          <c:min val="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Tube</a:t>
                </a:r>
                <a:r>
                  <a:rPr lang="en-US" baseline="0"/>
                  <a:t> Length (m)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348160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T∞=500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20 mm diameter</c:v>
          </c:tx>
          <c:spPr>
            <a:ln w="19050" cap="rnd">
              <a:solidFill>
                <a:schemeClr val="dk1">
                  <a:tint val="885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dk1">
                  <a:tint val="88500"/>
                </a:schemeClr>
              </a:solidFill>
              <a:ln w="9525">
                <a:solidFill>
                  <a:schemeClr val="dk1">
                    <a:tint val="88500"/>
                  </a:schemeClr>
                </a:solidFill>
              </a:ln>
              <a:effectLst/>
            </c:spPr>
          </c:marker>
          <c:xVal>
            <c:numRef>
              <c:f>'500'!$A$4:$A$24</c:f>
              <c:numCache>
                <c:formatCode>General</c:formatCode>
                <c:ptCount val="2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</c:numCache>
            </c:numRef>
          </c:xVal>
          <c:yVal>
            <c:numRef>
              <c:f>'500'!$AP$4:$AP$24</c:f>
              <c:numCache>
                <c:formatCode>General</c:formatCode>
                <c:ptCount val="21"/>
                <c:pt idx="0">
                  <c:v>5.5589721499018081</c:v>
                </c:pt>
                <c:pt idx="1">
                  <c:v>5.4227563068293785</c:v>
                </c:pt>
                <c:pt idx="2">
                  <c:v>5.2958730674188477</c:v>
                </c:pt>
                <c:pt idx="3">
                  <c:v>5.1773020861211902</c:v>
                </c:pt>
                <c:pt idx="4">
                  <c:v>5.0661728163901092</c:v>
                </c:pt>
                <c:pt idx="5">
                  <c:v>4.9617373552955577</c:v>
                </c:pt>
                <c:pt idx="6">
                  <c:v>4.8633490742917447</c:v>
                </c:pt>
                <c:pt idx="7">
                  <c:v>4.770445632993666</c:v>
                </c:pt>
                <c:pt idx="8">
                  <c:v>4.6825353513974441</c:v>
                </c:pt>
                <c:pt idx="9">
                  <c:v>4.5991861827959442</c:v>
                </c:pt>
                <c:pt idx="10">
                  <c:v>4.5200167203371899</c:v>
                </c:pt>
                <c:pt idx="11">
                  <c:v>4.44468880823562</c:v>
                </c:pt>
                <c:pt idx="12">
                  <c:v>4.3729014298033402</c:v>
                </c:pt>
                <c:pt idx="13">
                  <c:v>4.3043856194113204</c:v>
                </c:pt>
                <c:pt idx="14">
                  <c:v>4.2389002015880521</c:v>
                </c:pt>
                <c:pt idx="15">
                  <c:v>4.1762282028603233</c:v>
                </c:pt>
                <c:pt idx="16">
                  <c:v>4.1161738142732895</c:v>
                </c:pt>
                <c:pt idx="17">
                  <c:v>4.0585598073929869</c:v>
                </c:pt>
                <c:pt idx="18">
                  <c:v>4.0032253258703223</c:v>
                </c:pt>
                <c:pt idx="19">
                  <c:v>3.9500239896998126</c:v>
                </c:pt>
                <c:pt idx="20">
                  <c:v>3.8988222611466372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F3-4FCC-8346-9859C5375D31}"/>
            </c:ext>
          </c:extLst>
        </c:ser>
        <c:ser>
          <c:idx val="1"/>
          <c:order val="1"/>
          <c:tx>
            <c:v>30 mm diameter</c:v>
          </c:tx>
          <c:spPr>
            <a:ln w="19050" cap="rnd">
              <a:solidFill>
                <a:schemeClr val="dk1">
                  <a:tint val="5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dk1">
                  <a:tint val="55000"/>
                </a:schemeClr>
              </a:solidFill>
              <a:ln w="9525">
                <a:solidFill>
                  <a:schemeClr val="dk1">
                    <a:tint val="55000"/>
                  </a:schemeClr>
                </a:solidFill>
              </a:ln>
              <a:effectLst/>
            </c:spPr>
          </c:marker>
          <c:xVal>
            <c:numRef>
              <c:f>'500'!$A$4:$A$24</c:f>
              <c:numCache>
                <c:formatCode>General</c:formatCode>
                <c:ptCount val="2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</c:numCache>
            </c:numRef>
          </c:xVal>
          <c:yVal>
            <c:numRef>
              <c:f>'500'!$AQ$4:$AQ$24</c:f>
              <c:numCache>
                <c:formatCode>General</c:formatCode>
                <c:ptCount val="21"/>
                <c:pt idx="0">
                  <c:v>4.6468189361704368</c:v>
                </c:pt>
                <c:pt idx="1">
                  <c:v>4.5351722761374962</c:v>
                </c:pt>
                <c:pt idx="2">
                  <c:v>4.4311878352445655</c:v>
                </c:pt>
                <c:pt idx="3">
                  <c:v>4.3340274424863683</c:v>
                </c:pt>
                <c:pt idx="4">
                  <c:v>4.2429760301065338</c:v>
                </c:pt>
                <c:pt idx="5">
                  <c:v>4.1574193095184393</c:v>
                </c:pt>
                <c:pt idx="6">
                  <c:v>4.0768262055330577</c:v>
                </c:pt>
                <c:pt idx="7">
                  <c:v>4.0007348946434371</c:v>
                </c:pt>
                <c:pt idx="8">
                  <c:v>3.928741604632771</c:v>
                </c:pt>
                <c:pt idx="9">
                  <c:v>3.8604915522987526</c:v>
                </c:pt>
                <c:pt idx="10">
                  <c:v>3.7956715529676313</c:v>
                </c:pt>
                <c:pt idx="11">
                  <c:v>3.734003949040444</c:v>
                </c:pt>
                <c:pt idx="12">
                  <c:v>3.6752415880171609</c:v>
                </c:pt>
                <c:pt idx="13">
                  <c:v>3.6191636420808071</c:v>
                </c:pt>
                <c:pt idx="14">
                  <c:v>3.5655721074568119</c:v>
                </c:pt>
                <c:pt idx="15">
                  <c:v>3.5142888566265813</c:v>
                </c:pt>
                <c:pt idx="16">
                  <c:v>3.4651531430597964</c:v>
                </c:pt>
                <c:pt idx="17">
                  <c:v>3.4180194785745655</c:v>
                </c:pt>
                <c:pt idx="18">
                  <c:v>3.372755819282077</c:v>
                </c:pt>
                <c:pt idx="19">
                  <c:v>3.3292420084483538</c:v>
                </c:pt>
                <c:pt idx="20">
                  <c:v>3.2873684343389185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3F3-4FCC-8346-9859C5375D31}"/>
            </c:ext>
          </c:extLst>
        </c:ser>
        <c:ser>
          <c:idx val="2"/>
          <c:order val="2"/>
          <c:tx>
            <c:v>40 mm diameter</c:v>
          </c:tx>
          <c:spPr>
            <a:ln w="19050" cap="rnd">
              <a:solidFill>
                <a:schemeClr val="dk1">
                  <a:tint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dk1">
                  <a:tint val="75000"/>
                </a:schemeClr>
              </a:solidFill>
              <a:ln w="9525">
                <a:solidFill>
                  <a:schemeClr val="dk1">
                    <a:tint val="75000"/>
                  </a:schemeClr>
                </a:solidFill>
              </a:ln>
              <a:effectLst/>
            </c:spPr>
          </c:marker>
          <c:xVal>
            <c:numRef>
              <c:f>'500'!$A$4:$A$24</c:f>
              <c:numCache>
                <c:formatCode>General</c:formatCode>
                <c:ptCount val="2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</c:numCache>
            </c:numRef>
          </c:xVal>
          <c:yVal>
            <c:numRef>
              <c:f>'500'!$AR$4:$AR$24</c:f>
              <c:numCache>
                <c:formatCode>General</c:formatCode>
                <c:ptCount val="21"/>
                <c:pt idx="0">
                  <c:v>4.1680676343618703</c:v>
                </c:pt>
                <c:pt idx="1">
                  <c:v>4.0711847620147585</c:v>
                </c:pt>
                <c:pt idx="2">
                  <c:v>3.9809613165040041</c:v>
                </c:pt>
                <c:pt idx="3">
                  <c:v>3.8966685431776229</c:v>
                </c:pt>
                <c:pt idx="4">
                  <c:v>3.8176847453991489</c:v>
                </c:pt>
                <c:pt idx="5">
                  <c:v>3.7434758663494945</c:v>
                </c:pt>
                <c:pt idx="6">
                  <c:v>3.6735802105058175</c:v>
                </c:pt>
                <c:pt idx="7">
                  <c:v>3.6075963004417844</c:v>
                </c:pt>
                <c:pt idx="8">
                  <c:v>3.5451731356993577</c:v>
                </c:pt>
                <c:pt idx="9">
                  <c:v>3.486002311518122</c:v>
                </c:pt>
                <c:pt idx="10">
                  <c:v>3.4298115917209051</c:v>
                </c:pt>
                <c:pt idx="11">
                  <c:v>3.3763596288734337</c:v>
                </c:pt>
                <c:pt idx="12">
                  <c:v>3.3254315972290915</c:v>
                </c:pt>
                <c:pt idx="13">
                  <c:v>3.276835557595581</c:v>
                </c:pt>
                <c:pt idx="14">
                  <c:v>3.2303994133961238</c:v>
                </c:pt>
                <c:pt idx="15">
                  <c:v>3.1859683475278606</c:v>
                </c:pt>
                <c:pt idx="16">
                  <c:v>3.1434026527474881</c:v>
                </c:pt>
                <c:pt idx="17">
                  <c:v>3.1025758860988719</c:v>
                </c:pt>
                <c:pt idx="18">
                  <c:v>3.0633732916824927</c:v>
                </c:pt>
                <c:pt idx="19">
                  <c:v>3.0256904468315753</c:v>
                </c:pt>
                <c:pt idx="20">
                  <c:v>2.9894320952257636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3F3-4FCC-8346-9859C5375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9348160"/>
        <c:axId val="709353080"/>
      </c:scatterChart>
      <c:valAx>
        <c:axId val="709348160"/>
        <c:scaling>
          <c:orientation val="minMax"/>
          <c:max val="40"/>
          <c:min val="2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Velocity (m/s)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353080"/>
        <c:crosses val="autoZero"/>
        <c:crossBetween val="midCat"/>
      </c:valAx>
      <c:valAx>
        <c:axId val="709353080"/>
        <c:scaling>
          <c:orientation val="minMax"/>
          <c:min val="3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Tube</a:t>
                </a:r>
                <a:r>
                  <a:rPr lang="en-US" baseline="0"/>
                  <a:t> Length (m)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9348160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164306</xdr:rowOff>
    </xdr:from>
    <xdr:to>
      <xdr:col>11</xdr:col>
      <xdr:colOff>7938</xdr:colOff>
      <xdr:row>45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ACA663-D638-4CB4-9C95-21249AFBBF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24</xdr:row>
      <xdr:rowOff>79376</xdr:rowOff>
    </xdr:from>
    <xdr:to>
      <xdr:col>11</xdr:col>
      <xdr:colOff>15875</xdr:colOff>
      <xdr:row>45</xdr:row>
      <xdr:rowOff>31750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9605E3C-94CD-482D-822F-2A4DBB177B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35717</xdr:colOff>
      <xdr:row>24</xdr:row>
      <xdr:rowOff>92867</xdr:rowOff>
    </xdr:from>
    <xdr:to>
      <xdr:col>11</xdr:col>
      <xdr:colOff>15874</xdr:colOff>
      <xdr:row>46</xdr:row>
      <xdr:rowOff>15875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E5F003-3760-4C8A-AC35-C2C7B0F9CB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B7765-8D79-4001-9226-1523AC868D36}">
  <dimension ref="A1:AR25"/>
  <sheetViews>
    <sheetView topLeftCell="A22" zoomScale="80" zoomScaleNormal="80" workbookViewId="0">
      <selection activeCell="S35" sqref="S35"/>
    </sheetView>
  </sheetViews>
  <sheetFormatPr defaultRowHeight="14.5" x14ac:dyDescent="0.35"/>
  <cols>
    <col min="2" max="2" width="8.7265625" customWidth="1"/>
    <col min="3" max="3" width="9.54296875" customWidth="1"/>
    <col min="4" max="5" width="9.26953125" customWidth="1"/>
    <col min="15" max="23" width="8.81640625" bestFit="1" customWidth="1"/>
    <col min="24" max="24" width="11" bestFit="1" customWidth="1"/>
    <col min="25" max="29" width="8.81640625" bestFit="1" customWidth="1"/>
  </cols>
  <sheetData>
    <row r="1" spans="1:44" x14ac:dyDescent="0.35">
      <c r="A1" t="s">
        <v>21</v>
      </c>
      <c r="W1" t="s">
        <v>22</v>
      </c>
    </row>
    <row r="3" spans="1:44" x14ac:dyDescent="0.35">
      <c r="A3" t="s">
        <v>0</v>
      </c>
      <c r="B3" s="1" t="s">
        <v>1</v>
      </c>
      <c r="C3" s="1" t="s">
        <v>5</v>
      </c>
      <c r="D3" s="1" t="s">
        <v>6</v>
      </c>
      <c r="E3" t="s">
        <v>7</v>
      </c>
      <c r="F3" s="1" t="s">
        <v>2</v>
      </c>
      <c r="G3" s="1" t="s">
        <v>3</v>
      </c>
      <c r="H3" s="1" t="s">
        <v>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</v>
      </c>
      <c r="W3" s="2" t="s">
        <v>4</v>
      </c>
      <c r="X3" s="2" t="s">
        <v>8</v>
      </c>
      <c r="Y3" s="3" t="s">
        <v>23</v>
      </c>
      <c r="Z3" s="2" t="s">
        <v>9</v>
      </c>
      <c r="AA3" s="2" t="s">
        <v>10</v>
      </c>
      <c r="AB3" s="2" t="s">
        <v>11</v>
      </c>
      <c r="AC3" s="2" t="s">
        <v>15</v>
      </c>
      <c r="AD3" s="2" t="s">
        <v>16</v>
      </c>
      <c r="AE3" s="2" t="s">
        <v>17</v>
      </c>
      <c r="AF3" s="2" t="s">
        <v>24</v>
      </c>
      <c r="AG3" s="2" t="s">
        <v>25</v>
      </c>
      <c r="AH3" s="2" t="s">
        <v>26</v>
      </c>
      <c r="AI3" s="2" t="s">
        <v>27</v>
      </c>
      <c r="AJ3" s="2" t="s">
        <v>28</v>
      </c>
      <c r="AK3" s="2" t="s">
        <v>29</v>
      </c>
      <c r="AL3" s="2" t="s">
        <v>30</v>
      </c>
      <c r="AM3" s="2" t="s">
        <v>31</v>
      </c>
      <c r="AN3" s="2" t="s">
        <v>32</v>
      </c>
      <c r="AO3" s="2" t="s">
        <v>33</v>
      </c>
      <c r="AP3" s="2" t="s">
        <v>34</v>
      </c>
      <c r="AQ3" s="2" t="s">
        <v>35</v>
      </c>
      <c r="AR3" s="2" t="s">
        <v>36</v>
      </c>
    </row>
    <row r="4" spans="1:44" x14ac:dyDescent="0.35">
      <c r="A4">
        <v>20</v>
      </c>
      <c r="B4" s="1">
        <v>250</v>
      </c>
      <c r="C4" s="1">
        <v>0.02</v>
      </c>
      <c r="D4" s="1">
        <v>0.03</v>
      </c>
      <c r="E4" s="1">
        <v>0.04</v>
      </c>
      <c r="F4" s="1">
        <v>6.14</v>
      </c>
      <c r="G4" s="1">
        <v>4180</v>
      </c>
      <c r="H4" s="1">
        <v>0.60699999999999998</v>
      </c>
      <c r="I4">
        <f>0.891*10^(-3)</f>
        <v>8.9100000000000008E-4</v>
      </c>
      <c r="J4">
        <f>0.4/(PI()*C4*I4)</f>
        <v>7145.0030568752109</v>
      </c>
      <c r="K4">
        <f>0.4/(PI()*D4*I4)</f>
        <v>4763.3353712501412</v>
      </c>
      <c r="L4">
        <f>0.4/(PI()*E4*I4)</f>
        <v>3572.5015284376054</v>
      </c>
      <c r="M4">
        <f>(0.7901* LN(J4)-1.64)^(-2)</f>
        <v>3.4658677392294363E-2</v>
      </c>
      <c r="N4">
        <f>(0.7901* LN(K4)-1.64)^(-2)</f>
        <v>3.9194414989471828E-2</v>
      </c>
      <c r="O4">
        <f>(0.7901* LN(L4)-1.64)^(-2)</f>
        <v>4.2975102329201847E-2</v>
      </c>
      <c r="P4">
        <f>((M4/8)*(J4-1000)*F4)/(1+(12.7*(M4/8)^(1/2)*(F4^(2/3)-1)))</f>
        <v>55.092858589162411</v>
      </c>
      <c r="Q4">
        <f>((N4/8)*(K4-1000)*F4)/(1+(12.7*(N4/8)^(1/2)*(F4^(2/3)-1)))</f>
        <v>36.616012690345066</v>
      </c>
      <c r="R4">
        <f>((O4/8)*(L4-1000)*F4)/(1+(12.7*(O4/8)^(1/2)*(F4^(2/3)-1)))</f>
        <v>26.596078240985289</v>
      </c>
      <c r="S4">
        <f>(P4*H4)/C4</f>
        <v>1672.068258181079</v>
      </c>
      <c r="T4">
        <f>(Q4*H4)/D4</f>
        <v>740.86399010131515</v>
      </c>
      <c r="U4">
        <f>(R4*H4)/E4</f>
        <v>403.59548730695172</v>
      </c>
      <c r="V4">
        <v>0.69920000000000004</v>
      </c>
      <c r="W4">
        <v>3.6459999999999999E-2</v>
      </c>
      <c r="X4">
        <f>2.504*10^(-5)</f>
        <v>2.5040000000000001E-5</v>
      </c>
      <c r="Y4">
        <v>0.77880000000000005</v>
      </c>
      <c r="Z4">
        <f>(Y4*A4*C4)/X4</f>
        <v>12440.894568690097</v>
      </c>
      <c r="AA4">
        <f>(Y4*A4*D4)/X4</f>
        <v>18661.341853035141</v>
      </c>
      <c r="AB4">
        <f>(Y4*A4*E4)/X4</f>
        <v>24881.789137380194</v>
      </c>
      <c r="AC4">
        <f>(0.3+0.62*Z4^(1/2)*V4^(1/3))/(1+(0.4/V4)^(2/3))^(1/4)*(1+(Z4/282000)^(5/8))^(4/5)</f>
        <v>60.174250386199894</v>
      </c>
      <c r="AD4">
        <f>(0.3+0.62*AA4^(1/2)*V4^(1/3))/(1+(0.4/V4)^(2/3))^(1/4)*(1+(AA4/282000)^(5/8))^(4/5)</f>
        <v>75.73988185191854</v>
      </c>
      <c r="AE4">
        <f>(0.3+0.62*AB4^(1/2)*V4^(1/3))/(1+(0.4/V4)^(2/3))^(1/4)*(1+(AB4/282000)^(5/8))^(4/5)</f>
        <v>89.536670105536956</v>
      </c>
      <c r="AF4">
        <f>(AC4*W4)/C4</f>
        <v>109.6976584540424</v>
      </c>
      <c r="AG4">
        <f>(AD4*W4)/D4</f>
        <v>92.049203077365007</v>
      </c>
      <c r="AH4">
        <f>(AE4*W4)/E4</f>
        <v>81.612674801196931</v>
      </c>
      <c r="AI4">
        <f>((B4*AF4)+(25*S4))/(S4+AF4)</f>
        <v>38.852534118944</v>
      </c>
      <c r="AJ4">
        <f>((B4*AG4)+(25*T4))/(T4+AG4)</f>
        <v>49.865821386940262</v>
      </c>
      <c r="AK4">
        <f>((B4*AH4)+(25*U4))/(U4+AH4)</f>
        <v>62.845306951321213</v>
      </c>
      <c r="AL4">
        <f>0.1*4180*(40-10)</f>
        <v>12540</v>
      </c>
      <c r="AM4">
        <f>AL4/((AI4-25)*S4)</f>
        <v>0.54139508093400812</v>
      </c>
      <c r="AN4">
        <f>AL4/((AJ4-25)*T4)</f>
        <v>0.68070076776586808</v>
      </c>
      <c r="AO4">
        <f>AL4/((AK4-25)*U4)</f>
        <v>0.82099252476701667</v>
      </c>
      <c r="AP4">
        <f>AM4/((PI()*C4))</f>
        <v>8.6165703296284128</v>
      </c>
      <c r="AQ4">
        <f>AN4/((PI()*D4))</f>
        <v>7.2224594637590807</v>
      </c>
      <c r="AR4">
        <f>AO4/((PI()*E4))</f>
        <v>6.5332509279083002</v>
      </c>
    </row>
    <row r="5" spans="1:44" x14ac:dyDescent="0.35">
      <c r="A5">
        <v>21</v>
      </c>
      <c r="B5" s="1">
        <v>250</v>
      </c>
      <c r="C5" s="1">
        <v>0.02</v>
      </c>
      <c r="D5" s="1">
        <v>0.03</v>
      </c>
      <c r="E5" s="1">
        <v>0.04</v>
      </c>
      <c r="F5" s="1">
        <v>6.14</v>
      </c>
      <c r="G5" s="1">
        <v>4180</v>
      </c>
      <c r="H5" s="1">
        <v>0.60699999999999998</v>
      </c>
      <c r="I5">
        <f t="shared" ref="I5:I24" si="0">0.891*10^(-3)</f>
        <v>8.9100000000000008E-4</v>
      </c>
      <c r="J5">
        <f t="shared" ref="J5:J24" si="1">0.4/(PI()*C5*I5)</f>
        <v>7145.0030568752109</v>
      </c>
      <c r="K5">
        <f t="shared" ref="K5:K24" si="2">0.4/(PI()*D5*I5)</f>
        <v>4763.3353712501412</v>
      </c>
      <c r="L5">
        <f t="shared" ref="L5:L24" si="3">0.4/(PI()*E5*I5)</f>
        <v>3572.5015284376054</v>
      </c>
      <c r="M5">
        <f t="shared" ref="M5:M24" si="4">(0.7901* LN(J5)-1.64)^(-2)</f>
        <v>3.4658677392294363E-2</v>
      </c>
      <c r="N5">
        <f t="shared" ref="N5:N24" si="5">(0.7901* LN(K5)-1.64)^(-2)</f>
        <v>3.9194414989471828E-2</v>
      </c>
      <c r="O5">
        <f t="shared" ref="O5:O24" si="6">(0.7901* LN(L5)-1.64)^(-2)</f>
        <v>4.2975102329201847E-2</v>
      </c>
      <c r="P5">
        <f t="shared" ref="P5:P24" si="7">((M5/8)*(J5-1000)*F5)/(1+(12.7*(M5/8)^(1/2)*(F5^(2/3)-1)))</f>
        <v>55.092858589162411</v>
      </c>
      <c r="Q5">
        <f t="shared" ref="Q5:Q24" si="8">((N5/8)*(K5-1000)*F5)/(1+(12.7*(N5/8)^(1/2)*(F5^(2/3)-1)))</f>
        <v>36.616012690345066</v>
      </c>
      <c r="R5">
        <f t="shared" ref="R5:R24" si="9">((O5/8)*(L5-1000)*F5)/(1+(12.7*(O5/8)^(1/2)*(F5^(2/3)-1)))</f>
        <v>26.596078240985289</v>
      </c>
      <c r="S5">
        <f t="shared" ref="S5:S24" si="10">(P5*H5)/C5</f>
        <v>1672.068258181079</v>
      </c>
      <c r="T5">
        <f t="shared" ref="T5:T24" si="11">(Q5*H5)/D5</f>
        <v>740.86399010131515</v>
      </c>
      <c r="U5">
        <f t="shared" ref="U5:U24" si="12">(R5*H5)/E5</f>
        <v>403.59548730695172</v>
      </c>
      <c r="V5">
        <v>0.69920000000000004</v>
      </c>
      <c r="W5">
        <v>3.6459999999999999E-2</v>
      </c>
      <c r="X5">
        <f t="shared" ref="X5:X24" si="13">2.504*10^(-5)</f>
        <v>2.5040000000000001E-5</v>
      </c>
      <c r="Y5">
        <v>0.77880000000000005</v>
      </c>
      <c r="Z5">
        <f t="shared" ref="Z5:Z24" si="14">(Y5*A5*C5)/X5</f>
        <v>13062.9392971246</v>
      </c>
      <c r="AA5">
        <f t="shared" ref="AA5:AA24" si="15">(Y5*A5*D5)/X5</f>
        <v>19594.408945686901</v>
      </c>
      <c r="AB5">
        <f t="shared" ref="AB5:AB24" si="16">(Y5*A5*E5)/X5</f>
        <v>26125.8785942492</v>
      </c>
      <c r="AC5">
        <f t="shared" ref="AC5:AC24" si="17">(0.3+0.62*Z5^(1/2)*V5^(1/3))/(1+(0.4/V5)^(2/3))^(1/4)*(1+(Z5/282000)^(5/8))^(4/5)</f>
        <v>61.843079165052494</v>
      </c>
      <c r="AD5">
        <f t="shared" ref="AD5:AD24" si="18">(0.3+0.62*AA5^(1/2)*V5^(1/3))/(1+(0.4/V5)^(2/3))^(1/4)*(1+(AA5/282000)^(5/8))^(4/5)</f>
        <v>77.900347822894389</v>
      </c>
      <c r="AE5">
        <f t="shared" ref="AE5:AE24" si="19">(0.3+0.62*AB5^(1/2)*V5^(1/3))/(1+(0.4/V5)^(2/3))^(1/4)*(1+(AB5/282000)^(5/8))^(4/5)</f>
        <v>92.148650571773643</v>
      </c>
      <c r="AF5">
        <f t="shared" ref="AF5:AF24" si="20">(AC5*W5)/C5</f>
        <v>112.73993331789069</v>
      </c>
      <c r="AG5">
        <f t="shared" ref="AG5:AG24" si="21">(AD5*W5)/D5</f>
        <v>94.674889387424315</v>
      </c>
      <c r="AH5">
        <f t="shared" ref="AH5:AH24" si="22">(AE5*W5)/E5</f>
        <v>83.993494996171663</v>
      </c>
      <c r="AI5">
        <f t="shared" ref="AI5:AI24" si="23">((B5*AF5)+(25*S5))/(S5+AF5)</f>
        <v>39.212443173079215</v>
      </c>
      <c r="AJ5">
        <f t="shared" ref="AJ5:AJ24" si="24">((B5*AG5)+(25*T5))/(T5+AG5)</f>
        <v>50.494744332190656</v>
      </c>
      <c r="AK5">
        <f t="shared" ref="AK5:AK24" si="25">((B5*AH5)+(25*U5))/(U5+AH5)</f>
        <v>63.759153836642312</v>
      </c>
      <c r="AL5">
        <f t="shared" ref="AL5:AL24" si="26">0.1*4180*(40-10)</f>
        <v>12540</v>
      </c>
      <c r="AM5">
        <f t="shared" ref="AM5:AM24" si="27">AL5/((AI5-25)*S5)</f>
        <v>0.52768505309998293</v>
      </c>
      <c r="AN5">
        <f t="shared" ref="AN5:AN24" si="28">AL5/((AJ5-25)*T5)</f>
        <v>0.66390874482500772</v>
      </c>
      <c r="AO5">
        <f t="shared" ref="AO5:AO24" si="29">AL5/((AK5-25)*U5)</f>
        <v>0.80163551132982047</v>
      </c>
      <c r="AP5">
        <f t="shared" ref="AP5:AP24" si="30">AM5/((PI()*C5))</f>
        <v>8.3983684596571546</v>
      </c>
      <c r="AQ5">
        <f t="shared" ref="AQ5:AQ24" si="31">AN5/((PI()*D5))</f>
        <v>7.0442905667223847</v>
      </c>
      <c r="AR5">
        <f t="shared" ref="AR5:AR24" si="32">AO5/((PI()*E5))</f>
        <v>6.3792127093069997</v>
      </c>
    </row>
    <row r="6" spans="1:44" x14ac:dyDescent="0.35">
      <c r="A6">
        <v>22</v>
      </c>
      <c r="B6" s="1">
        <v>250</v>
      </c>
      <c r="C6" s="1">
        <v>0.02</v>
      </c>
      <c r="D6" s="1">
        <v>0.03</v>
      </c>
      <c r="E6" s="1">
        <v>0.04</v>
      </c>
      <c r="F6" s="1">
        <v>6.14</v>
      </c>
      <c r="G6" s="1">
        <v>4180</v>
      </c>
      <c r="H6" s="1">
        <v>0.60699999999999998</v>
      </c>
      <c r="I6">
        <f t="shared" si="0"/>
        <v>8.9100000000000008E-4</v>
      </c>
      <c r="J6">
        <f t="shared" si="1"/>
        <v>7145.0030568752109</v>
      </c>
      <c r="K6">
        <f t="shared" si="2"/>
        <v>4763.3353712501412</v>
      </c>
      <c r="L6">
        <f t="shared" si="3"/>
        <v>3572.5015284376054</v>
      </c>
      <c r="M6">
        <f t="shared" si="4"/>
        <v>3.4658677392294363E-2</v>
      </c>
      <c r="N6">
        <f t="shared" si="5"/>
        <v>3.9194414989471828E-2</v>
      </c>
      <c r="O6">
        <f t="shared" si="6"/>
        <v>4.2975102329201847E-2</v>
      </c>
      <c r="P6">
        <f t="shared" si="7"/>
        <v>55.092858589162411</v>
      </c>
      <c r="Q6">
        <f t="shared" si="8"/>
        <v>36.616012690345066</v>
      </c>
      <c r="R6">
        <f t="shared" si="9"/>
        <v>26.596078240985289</v>
      </c>
      <c r="S6">
        <f t="shared" si="10"/>
        <v>1672.068258181079</v>
      </c>
      <c r="T6">
        <f t="shared" si="11"/>
        <v>740.86399010131515</v>
      </c>
      <c r="U6">
        <f t="shared" si="12"/>
        <v>403.59548730695172</v>
      </c>
      <c r="V6">
        <v>0.69920000000000004</v>
      </c>
      <c r="W6">
        <v>3.6459999999999999E-2</v>
      </c>
      <c r="X6">
        <f t="shared" si="13"/>
        <v>2.5040000000000001E-5</v>
      </c>
      <c r="Y6">
        <v>0.77880000000000005</v>
      </c>
      <c r="Z6">
        <f t="shared" si="14"/>
        <v>13684.984025559106</v>
      </c>
      <c r="AA6">
        <f t="shared" si="15"/>
        <v>20527.476038338657</v>
      </c>
      <c r="AB6">
        <f t="shared" si="16"/>
        <v>27369.968051118212</v>
      </c>
      <c r="AC6">
        <f t="shared" si="17"/>
        <v>63.482411429340267</v>
      </c>
      <c r="AD6">
        <f t="shared" si="18"/>
        <v>80.025234447706069</v>
      </c>
      <c r="AE6">
        <f t="shared" si="19"/>
        <v>94.720069825897312</v>
      </c>
      <c r="AF6">
        <f t="shared" si="20"/>
        <v>115.7284360356873</v>
      </c>
      <c r="AG6">
        <f t="shared" si="21"/>
        <v>97.257334932112116</v>
      </c>
      <c r="AH6">
        <f t="shared" si="22"/>
        <v>86.337343646305399</v>
      </c>
      <c r="AI6">
        <f t="shared" si="23"/>
        <v>39.564798219093518</v>
      </c>
      <c r="AJ6">
        <f t="shared" si="24"/>
        <v>51.10946614304612</v>
      </c>
      <c r="AK6">
        <f t="shared" si="25"/>
        <v>64.65013384104499</v>
      </c>
      <c r="AL6">
        <f t="shared" si="26"/>
        <v>12540</v>
      </c>
      <c r="AM6">
        <f t="shared" si="27"/>
        <v>0.51491917139196453</v>
      </c>
      <c r="AN6">
        <f t="shared" si="28"/>
        <v>0.6482776636062022</v>
      </c>
      <c r="AO6">
        <f t="shared" si="29"/>
        <v>0.78362192241540873</v>
      </c>
      <c r="AP6">
        <f t="shared" si="30"/>
        <v>8.1951931419814006</v>
      </c>
      <c r="AQ6">
        <f t="shared" si="31"/>
        <v>6.8784396439327997</v>
      </c>
      <c r="AR6">
        <f t="shared" si="32"/>
        <v>6.2358651233792992</v>
      </c>
    </row>
    <row r="7" spans="1:44" x14ac:dyDescent="0.35">
      <c r="A7">
        <v>23</v>
      </c>
      <c r="B7" s="1">
        <v>250</v>
      </c>
      <c r="C7" s="1">
        <v>0.02</v>
      </c>
      <c r="D7" s="1">
        <v>0.03</v>
      </c>
      <c r="E7" s="1">
        <v>0.04</v>
      </c>
      <c r="F7" s="1">
        <v>6.14</v>
      </c>
      <c r="G7" s="1">
        <v>4180</v>
      </c>
      <c r="H7" s="1">
        <v>0.60699999999999998</v>
      </c>
      <c r="I7">
        <f t="shared" si="0"/>
        <v>8.9100000000000008E-4</v>
      </c>
      <c r="J7">
        <f t="shared" si="1"/>
        <v>7145.0030568752109</v>
      </c>
      <c r="K7">
        <f t="shared" si="2"/>
        <v>4763.3353712501412</v>
      </c>
      <c r="L7">
        <f t="shared" si="3"/>
        <v>3572.5015284376054</v>
      </c>
      <c r="M7">
        <f t="shared" si="4"/>
        <v>3.4658677392294363E-2</v>
      </c>
      <c r="N7">
        <f t="shared" si="5"/>
        <v>3.9194414989471828E-2</v>
      </c>
      <c r="O7">
        <f t="shared" si="6"/>
        <v>4.2975102329201847E-2</v>
      </c>
      <c r="P7">
        <f t="shared" si="7"/>
        <v>55.092858589162411</v>
      </c>
      <c r="Q7">
        <f t="shared" si="8"/>
        <v>36.616012690345066</v>
      </c>
      <c r="R7">
        <f t="shared" si="9"/>
        <v>26.596078240985289</v>
      </c>
      <c r="S7">
        <f t="shared" si="10"/>
        <v>1672.068258181079</v>
      </c>
      <c r="T7">
        <f t="shared" si="11"/>
        <v>740.86399010131515</v>
      </c>
      <c r="U7">
        <f t="shared" si="12"/>
        <v>403.59548730695172</v>
      </c>
      <c r="V7">
        <v>0.69920000000000004</v>
      </c>
      <c r="W7">
        <v>3.6459999999999999E-2</v>
      </c>
      <c r="X7">
        <f t="shared" si="13"/>
        <v>2.5040000000000001E-5</v>
      </c>
      <c r="Y7">
        <v>0.77880000000000005</v>
      </c>
      <c r="Z7">
        <f t="shared" si="14"/>
        <v>14307.028753993613</v>
      </c>
      <c r="AA7">
        <f t="shared" si="15"/>
        <v>21460.543130990416</v>
      </c>
      <c r="AB7">
        <f t="shared" si="16"/>
        <v>28614.057507987225</v>
      </c>
      <c r="AC7">
        <f t="shared" si="17"/>
        <v>65.09428089758805</v>
      </c>
      <c r="AD7">
        <f t="shared" si="18"/>
        <v>82.11700668080293</v>
      </c>
      <c r="AE7">
        <f t="shared" si="19"/>
        <v>97.253748719897416</v>
      </c>
      <c r="AF7">
        <f t="shared" si="20"/>
        <v>118.666874076303</v>
      </c>
      <c r="AG7">
        <f t="shared" si="21"/>
        <v>99.799535452735824</v>
      </c>
      <c r="AH7">
        <f t="shared" si="22"/>
        <v>88.646791958186483</v>
      </c>
      <c r="AI7">
        <f t="shared" si="23"/>
        <v>39.910103781518139</v>
      </c>
      <c r="AJ7">
        <f t="shared" si="24"/>
        <v>51.710919165984215</v>
      </c>
      <c r="AK7">
        <f t="shared" si="25"/>
        <v>65.519738004562228</v>
      </c>
      <c r="AL7">
        <f t="shared" si="26"/>
        <v>12540</v>
      </c>
      <c r="AM7">
        <f t="shared" si="27"/>
        <v>0.50299407303677279</v>
      </c>
      <c r="AN7">
        <f t="shared" si="28"/>
        <v>0.63368031642933176</v>
      </c>
      <c r="AO7">
        <f t="shared" si="29"/>
        <v>0.76680441766552376</v>
      </c>
      <c r="AP7">
        <f t="shared" si="30"/>
        <v>8.0053993069728211</v>
      </c>
      <c r="AQ7">
        <f t="shared" si="31"/>
        <v>6.723556979984302</v>
      </c>
      <c r="AR7">
        <f t="shared" si="32"/>
        <v>6.1020356728085181</v>
      </c>
    </row>
    <row r="8" spans="1:44" x14ac:dyDescent="0.35">
      <c r="A8">
        <v>24</v>
      </c>
      <c r="B8" s="1">
        <v>250</v>
      </c>
      <c r="C8" s="1">
        <v>0.02</v>
      </c>
      <c r="D8" s="1">
        <v>0.03</v>
      </c>
      <c r="E8" s="1">
        <v>0.04</v>
      </c>
      <c r="F8" s="1">
        <v>6.14</v>
      </c>
      <c r="G8" s="1">
        <v>4180</v>
      </c>
      <c r="H8" s="1">
        <v>0.60699999999999998</v>
      </c>
      <c r="I8">
        <f t="shared" si="0"/>
        <v>8.9100000000000008E-4</v>
      </c>
      <c r="J8">
        <f t="shared" si="1"/>
        <v>7145.0030568752109</v>
      </c>
      <c r="K8">
        <f t="shared" si="2"/>
        <v>4763.3353712501412</v>
      </c>
      <c r="L8">
        <f t="shared" si="3"/>
        <v>3572.5015284376054</v>
      </c>
      <c r="M8">
        <f t="shared" si="4"/>
        <v>3.4658677392294363E-2</v>
      </c>
      <c r="N8">
        <f t="shared" si="5"/>
        <v>3.9194414989471828E-2</v>
      </c>
      <c r="O8">
        <f t="shared" si="6"/>
        <v>4.2975102329201847E-2</v>
      </c>
      <c r="P8">
        <f t="shared" si="7"/>
        <v>55.092858589162411</v>
      </c>
      <c r="Q8">
        <f t="shared" si="8"/>
        <v>36.616012690345066</v>
      </c>
      <c r="R8">
        <f t="shared" si="9"/>
        <v>26.596078240985289</v>
      </c>
      <c r="S8">
        <f t="shared" si="10"/>
        <v>1672.068258181079</v>
      </c>
      <c r="T8">
        <f t="shared" si="11"/>
        <v>740.86399010131515</v>
      </c>
      <c r="U8">
        <f t="shared" si="12"/>
        <v>403.59548730695172</v>
      </c>
      <c r="V8">
        <v>0.69920000000000004</v>
      </c>
      <c r="W8">
        <v>3.6459999999999999E-2</v>
      </c>
      <c r="X8">
        <f t="shared" si="13"/>
        <v>2.5040000000000001E-5</v>
      </c>
      <c r="Y8">
        <v>0.77880000000000005</v>
      </c>
      <c r="Z8">
        <f t="shared" si="14"/>
        <v>14929.073482428117</v>
      </c>
      <c r="AA8">
        <f t="shared" si="15"/>
        <v>22393.610223642172</v>
      </c>
      <c r="AB8">
        <f t="shared" si="16"/>
        <v>29858.146964856234</v>
      </c>
      <c r="AC8">
        <f t="shared" si="17"/>
        <v>66.680500507088496</v>
      </c>
      <c r="AD8">
        <f t="shared" si="18"/>
        <v>84.177861279359831</v>
      </c>
      <c r="AE8">
        <f t="shared" si="19"/>
        <v>99.752200611871686</v>
      </c>
      <c r="AF8">
        <f t="shared" si="20"/>
        <v>121.55855242442233</v>
      </c>
      <c r="AG8">
        <f t="shared" si="21"/>
        <v>102.30416074151532</v>
      </c>
      <c r="AH8">
        <f t="shared" si="22"/>
        <v>90.924130857721039</v>
      </c>
      <c r="AI8">
        <f t="shared" si="23"/>
        <v>40.248809916184207</v>
      </c>
      <c r="AJ8">
        <f t="shared" si="24"/>
        <v>52.299935539348496</v>
      </c>
      <c r="AK8">
        <f t="shared" si="25"/>
        <v>66.369297984402394</v>
      </c>
      <c r="AL8">
        <f t="shared" si="26"/>
        <v>12540</v>
      </c>
      <c r="AM8">
        <f t="shared" si="27"/>
        <v>0.49182158290969669</v>
      </c>
      <c r="AN8">
        <f t="shared" si="28"/>
        <v>0.62000819323630962</v>
      </c>
      <c r="AO8">
        <f t="shared" si="29"/>
        <v>0.75105732072762332</v>
      </c>
      <c r="AP8">
        <f t="shared" si="30"/>
        <v>7.8275836039358655</v>
      </c>
      <c r="AQ8">
        <f t="shared" si="31"/>
        <v>6.5784912474022477</v>
      </c>
      <c r="AR8">
        <f t="shared" si="32"/>
        <v>5.9767242569578132</v>
      </c>
    </row>
    <row r="9" spans="1:44" x14ac:dyDescent="0.35">
      <c r="A9">
        <v>25</v>
      </c>
      <c r="B9" s="1">
        <v>250</v>
      </c>
      <c r="C9" s="1">
        <v>0.02</v>
      </c>
      <c r="D9" s="1">
        <v>0.03</v>
      </c>
      <c r="E9" s="1">
        <v>0.04</v>
      </c>
      <c r="F9" s="1">
        <v>6.14</v>
      </c>
      <c r="G9" s="1">
        <v>4180</v>
      </c>
      <c r="H9" s="1">
        <v>0.60699999999999998</v>
      </c>
      <c r="I9">
        <f t="shared" si="0"/>
        <v>8.9100000000000008E-4</v>
      </c>
      <c r="J9">
        <f t="shared" si="1"/>
        <v>7145.0030568752109</v>
      </c>
      <c r="K9">
        <f t="shared" si="2"/>
        <v>4763.3353712501412</v>
      </c>
      <c r="L9">
        <f t="shared" si="3"/>
        <v>3572.5015284376054</v>
      </c>
      <c r="M9">
        <f t="shared" si="4"/>
        <v>3.4658677392294363E-2</v>
      </c>
      <c r="N9">
        <f t="shared" si="5"/>
        <v>3.9194414989471828E-2</v>
      </c>
      <c r="O9">
        <f t="shared" si="6"/>
        <v>4.2975102329201847E-2</v>
      </c>
      <c r="P9">
        <f t="shared" si="7"/>
        <v>55.092858589162411</v>
      </c>
      <c r="Q9">
        <f t="shared" si="8"/>
        <v>36.616012690345066</v>
      </c>
      <c r="R9">
        <f t="shared" si="9"/>
        <v>26.596078240985289</v>
      </c>
      <c r="S9">
        <f t="shared" si="10"/>
        <v>1672.068258181079</v>
      </c>
      <c r="T9">
        <f t="shared" si="11"/>
        <v>740.86399010131515</v>
      </c>
      <c r="U9">
        <f t="shared" si="12"/>
        <v>403.59548730695172</v>
      </c>
      <c r="V9">
        <v>0.69920000000000004</v>
      </c>
      <c r="W9">
        <v>3.6459999999999999E-2</v>
      </c>
      <c r="X9">
        <f t="shared" si="13"/>
        <v>2.5040000000000001E-5</v>
      </c>
      <c r="Y9">
        <v>0.77880000000000005</v>
      </c>
      <c r="Z9">
        <f t="shared" si="14"/>
        <v>15551.118210862622</v>
      </c>
      <c r="AA9">
        <f t="shared" si="15"/>
        <v>23326.677316293932</v>
      </c>
      <c r="AB9">
        <f t="shared" si="16"/>
        <v>31102.236421725243</v>
      </c>
      <c r="AC9">
        <f t="shared" si="17"/>
        <v>68.242694464745441</v>
      </c>
      <c r="AD9">
        <f t="shared" si="18"/>
        <v>86.209765787808834</v>
      </c>
      <c r="AE9">
        <f t="shared" si="19"/>
        <v>102.21767611169949</v>
      </c>
      <c r="AF9">
        <f t="shared" si="20"/>
        <v>124.40643200923094</v>
      </c>
      <c r="AG9">
        <f t="shared" si="21"/>
        <v>104.77360202078368</v>
      </c>
      <c r="AH9">
        <f t="shared" si="22"/>
        <v>93.171411775814079</v>
      </c>
      <c r="AI9">
        <f t="shared" si="23"/>
        <v>40.581320101488139</v>
      </c>
      <c r="AJ9">
        <f t="shared" si="24"/>
        <v>52.877261694951407</v>
      </c>
      <c r="AK9">
        <f t="shared" si="25"/>
        <v>67.200009075213046</v>
      </c>
      <c r="AL9">
        <f t="shared" si="26"/>
        <v>12540</v>
      </c>
      <c r="AM9">
        <f t="shared" si="27"/>
        <v>0.48132595836668013</v>
      </c>
      <c r="AN9">
        <f t="shared" si="28"/>
        <v>0.60716808897641927</v>
      </c>
      <c r="AO9">
        <f t="shared" si="29"/>
        <v>0.73627268774209542</v>
      </c>
      <c r="AP9">
        <f t="shared" si="30"/>
        <v>7.6605405512500955</v>
      </c>
      <c r="AQ9">
        <f t="shared" si="31"/>
        <v>6.4422535098837912</v>
      </c>
      <c r="AR9">
        <f t="shared" si="32"/>
        <v>5.8590718858855011</v>
      </c>
    </row>
    <row r="10" spans="1:44" x14ac:dyDescent="0.35">
      <c r="A10">
        <v>26</v>
      </c>
      <c r="B10" s="1">
        <v>250</v>
      </c>
      <c r="C10" s="1">
        <v>0.02</v>
      </c>
      <c r="D10" s="1">
        <v>0.03</v>
      </c>
      <c r="E10" s="1">
        <v>0.04</v>
      </c>
      <c r="F10" s="1">
        <v>6.14</v>
      </c>
      <c r="G10" s="1">
        <v>4180</v>
      </c>
      <c r="H10" s="1">
        <v>0.60699999999999998</v>
      </c>
      <c r="I10">
        <f t="shared" si="0"/>
        <v>8.9100000000000008E-4</v>
      </c>
      <c r="J10">
        <f t="shared" si="1"/>
        <v>7145.0030568752109</v>
      </c>
      <c r="K10">
        <f t="shared" si="2"/>
        <v>4763.3353712501412</v>
      </c>
      <c r="L10">
        <f t="shared" si="3"/>
        <v>3572.5015284376054</v>
      </c>
      <c r="M10">
        <f t="shared" si="4"/>
        <v>3.4658677392294363E-2</v>
      </c>
      <c r="N10">
        <f t="shared" si="5"/>
        <v>3.9194414989471828E-2</v>
      </c>
      <c r="O10">
        <f t="shared" si="6"/>
        <v>4.2975102329201847E-2</v>
      </c>
      <c r="P10">
        <f t="shared" si="7"/>
        <v>55.092858589162411</v>
      </c>
      <c r="Q10">
        <f t="shared" si="8"/>
        <v>36.616012690345066</v>
      </c>
      <c r="R10">
        <f t="shared" si="9"/>
        <v>26.596078240985289</v>
      </c>
      <c r="S10">
        <f t="shared" si="10"/>
        <v>1672.068258181079</v>
      </c>
      <c r="T10">
        <f t="shared" si="11"/>
        <v>740.86399010131515</v>
      </c>
      <c r="U10">
        <f t="shared" si="12"/>
        <v>403.59548730695172</v>
      </c>
      <c r="V10">
        <v>0.69920000000000004</v>
      </c>
      <c r="W10">
        <v>3.6459999999999999E-2</v>
      </c>
      <c r="X10">
        <f t="shared" si="13"/>
        <v>2.5040000000000001E-5</v>
      </c>
      <c r="Y10">
        <v>0.77880000000000005</v>
      </c>
      <c r="Z10">
        <f t="shared" si="14"/>
        <v>16173.162939297126</v>
      </c>
      <c r="AA10">
        <f t="shared" si="15"/>
        <v>24259.744408945691</v>
      </c>
      <c r="AB10">
        <f t="shared" si="16"/>
        <v>32346.325878594253</v>
      </c>
      <c r="AC10">
        <f t="shared" si="17"/>
        <v>69.782324561558056</v>
      </c>
      <c r="AD10">
        <f t="shared" si="18"/>
        <v>88.214490539138339</v>
      </c>
      <c r="AE10">
        <f t="shared" si="19"/>
        <v>104.6521998056751</v>
      </c>
      <c r="AF10">
        <f t="shared" si="20"/>
        <v>127.21317767572033</v>
      </c>
      <c r="AG10">
        <f t="shared" si="21"/>
        <v>107.21001083523281</v>
      </c>
      <c r="AH10">
        <f t="shared" si="22"/>
        <v>95.390480122872845</v>
      </c>
      <c r="AI10">
        <f t="shared" si="23"/>
        <v>40.907997718771057</v>
      </c>
      <c r="AJ10">
        <f t="shared" si="24"/>
        <v>53.443570267793397</v>
      </c>
      <c r="AK10">
        <f t="shared" si="25"/>
        <v>68.012949117982643</v>
      </c>
      <c r="AL10">
        <f t="shared" si="26"/>
        <v>12540</v>
      </c>
      <c r="AM10">
        <f t="shared" si="27"/>
        <v>0.47144172151956854</v>
      </c>
      <c r="AN10">
        <f t="shared" si="28"/>
        <v>0.59507943446834688</v>
      </c>
      <c r="AO10">
        <f t="shared" si="29"/>
        <v>0.72235721431986255</v>
      </c>
      <c r="AP10">
        <f t="shared" si="30"/>
        <v>7.5032280359592098</v>
      </c>
      <c r="AQ10">
        <f t="shared" si="31"/>
        <v>6.3139889018644677</v>
      </c>
      <c r="AR10">
        <f t="shared" si="32"/>
        <v>5.748336066854888</v>
      </c>
    </row>
    <row r="11" spans="1:44" x14ac:dyDescent="0.35">
      <c r="A11">
        <v>27</v>
      </c>
      <c r="B11" s="1">
        <v>250</v>
      </c>
      <c r="C11" s="1">
        <v>0.02</v>
      </c>
      <c r="D11" s="1">
        <v>0.03</v>
      </c>
      <c r="E11" s="1">
        <v>0.04</v>
      </c>
      <c r="F11" s="1">
        <v>6.14</v>
      </c>
      <c r="G11" s="1">
        <v>4180</v>
      </c>
      <c r="H11" s="1">
        <v>0.60699999999999998</v>
      </c>
      <c r="I11">
        <f t="shared" si="0"/>
        <v>8.9100000000000008E-4</v>
      </c>
      <c r="J11">
        <f t="shared" si="1"/>
        <v>7145.0030568752109</v>
      </c>
      <c r="K11">
        <f t="shared" si="2"/>
        <v>4763.3353712501412</v>
      </c>
      <c r="L11">
        <f t="shared" si="3"/>
        <v>3572.5015284376054</v>
      </c>
      <c r="M11">
        <f t="shared" si="4"/>
        <v>3.4658677392294363E-2</v>
      </c>
      <c r="N11">
        <f t="shared" si="5"/>
        <v>3.9194414989471828E-2</v>
      </c>
      <c r="O11">
        <f t="shared" si="6"/>
        <v>4.2975102329201847E-2</v>
      </c>
      <c r="P11">
        <f t="shared" si="7"/>
        <v>55.092858589162411</v>
      </c>
      <c r="Q11">
        <f t="shared" si="8"/>
        <v>36.616012690345066</v>
      </c>
      <c r="R11">
        <f t="shared" si="9"/>
        <v>26.596078240985289</v>
      </c>
      <c r="S11">
        <f t="shared" si="10"/>
        <v>1672.068258181079</v>
      </c>
      <c r="T11">
        <f t="shared" si="11"/>
        <v>740.86399010131515</v>
      </c>
      <c r="U11">
        <f t="shared" si="12"/>
        <v>403.59548730695172</v>
      </c>
      <c r="V11">
        <v>0.69920000000000004</v>
      </c>
      <c r="W11">
        <v>3.6459999999999999E-2</v>
      </c>
      <c r="X11">
        <f t="shared" si="13"/>
        <v>2.5040000000000001E-5</v>
      </c>
      <c r="Y11">
        <v>0.77880000000000005</v>
      </c>
      <c r="Z11">
        <f t="shared" si="14"/>
        <v>16795.207667731629</v>
      </c>
      <c r="AA11">
        <f t="shared" si="15"/>
        <v>25192.81150159744</v>
      </c>
      <c r="AB11">
        <f t="shared" si="16"/>
        <v>33590.415335463258</v>
      </c>
      <c r="AC11">
        <f t="shared" si="17"/>
        <v>71.300711956838242</v>
      </c>
      <c r="AD11">
        <f t="shared" si="18"/>
        <v>90.193635142097051</v>
      </c>
      <c r="AE11">
        <f t="shared" si="19"/>
        <v>107.05760064845136</v>
      </c>
      <c r="AF11">
        <f t="shared" si="20"/>
        <v>129.98119789731609</v>
      </c>
      <c r="AG11">
        <f t="shared" si="21"/>
        <v>109.61533124269528</v>
      </c>
      <c r="AH11">
        <f t="shared" si="22"/>
        <v>97.58300299106341</v>
      </c>
      <c r="AI11">
        <f t="shared" si="23"/>
        <v>41.229171418269793</v>
      </c>
      <c r="AJ11">
        <f t="shared" si="24"/>
        <v>53.999469958459244</v>
      </c>
      <c r="AK11">
        <f t="shared" si="25"/>
        <v>68.809094161111119</v>
      </c>
      <c r="AL11">
        <f t="shared" si="26"/>
        <v>12540</v>
      </c>
      <c r="AM11">
        <f t="shared" si="27"/>
        <v>0.46211193641248416</v>
      </c>
      <c r="AN11">
        <f t="shared" si="28"/>
        <v>0.58367217516269654</v>
      </c>
      <c r="AO11">
        <f t="shared" si="29"/>
        <v>0.70922977750425797</v>
      </c>
      <c r="AP11">
        <f t="shared" si="30"/>
        <v>7.3547398941814466</v>
      </c>
      <c r="AQ11">
        <f t="shared" si="31"/>
        <v>6.1929541214894499</v>
      </c>
      <c r="AR11">
        <f t="shared" si="32"/>
        <v>5.6438712438883885</v>
      </c>
    </row>
    <row r="12" spans="1:44" x14ac:dyDescent="0.35">
      <c r="A12">
        <v>28</v>
      </c>
      <c r="B12" s="1">
        <v>250</v>
      </c>
      <c r="C12" s="1">
        <v>0.02</v>
      </c>
      <c r="D12" s="1">
        <v>0.03</v>
      </c>
      <c r="E12" s="1">
        <v>0.04</v>
      </c>
      <c r="F12" s="1">
        <v>6.14</v>
      </c>
      <c r="G12" s="1">
        <v>4180</v>
      </c>
      <c r="H12" s="1">
        <v>0.60699999999999998</v>
      </c>
      <c r="I12">
        <f t="shared" si="0"/>
        <v>8.9100000000000008E-4</v>
      </c>
      <c r="J12">
        <f t="shared" si="1"/>
        <v>7145.0030568752109</v>
      </c>
      <c r="K12">
        <f t="shared" si="2"/>
        <v>4763.3353712501412</v>
      </c>
      <c r="L12">
        <f t="shared" si="3"/>
        <v>3572.5015284376054</v>
      </c>
      <c r="M12">
        <f t="shared" si="4"/>
        <v>3.4658677392294363E-2</v>
      </c>
      <c r="N12">
        <f t="shared" si="5"/>
        <v>3.9194414989471828E-2</v>
      </c>
      <c r="O12">
        <f t="shared" si="6"/>
        <v>4.2975102329201847E-2</v>
      </c>
      <c r="P12">
        <f t="shared" si="7"/>
        <v>55.092858589162411</v>
      </c>
      <c r="Q12">
        <f t="shared" si="8"/>
        <v>36.616012690345066</v>
      </c>
      <c r="R12">
        <f t="shared" si="9"/>
        <v>26.596078240985289</v>
      </c>
      <c r="S12">
        <f t="shared" si="10"/>
        <v>1672.068258181079</v>
      </c>
      <c r="T12">
        <f t="shared" si="11"/>
        <v>740.86399010131515</v>
      </c>
      <c r="U12">
        <f t="shared" si="12"/>
        <v>403.59548730695172</v>
      </c>
      <c r="V12">
        <v>0.69920000000000004</v>
      </c>
      <c r="W12">
        <v>3.6459999999999999E-2</v>
      </c>
      <c r="X12">
        <f t="shared" si="13"/>
        <v>2.5040000000000001E-5</v>
      </c>
      <c r="Y12">
        <v>0.77880000000000005</v>
      </c>
      <c r="Z12">
        <f t="shared" si="14"/>
        <v>17417.252396166135</v>
      </c>
      <c r="AA12">
        <f t="shared" si="15"/>
        <v>26125.8785942492</v>
      </c>
      <c r="AB12">
        <f t="shared" si="16"/>
        <v>34834.504792332271</v>
      </c>
      <c r="AC12">
        <f t="shared" si="17"/>
        <v>72.799055349683755</v>
      </c>
      <c r="AD12">
        <f t="shared" si="18"/>
        <v>92.148650571773643</v>
      </c>
      <c r="AE12">
        <f t="shared" si="19"/>
        <v>109.43553730634305</v>
      </c>
      <c r="AF12">
        <f t="shared" si="20"/>
        <v>132.71267790247347</v>
      </c>
      <c r="AG12">
        <f t="shared" si="21"/>
        <v>111.99132666156223</v>
      </c>
      <c r="AH12">
        <f t="shared" si="22"/>
        <v>99.750492254731697</v>
      </c>
      <c r="AI12">
        <f t="shared" si="23"/>
        <v>41.545139596196485</v>
      </c>
      <c r="AJ12">
        <f t="shared" si="24"/>
        <v>54.545513762514787</v>
      </c>
      <c r="AK12">
        <f t="shared" si="25"/>
        <v>69.589331530687645</v>
      </c>
      <c r="AL12">
        <f t="shared" si="26"/>
        <v>12540</v>
      </c>
      <c r="AM12">
        <f t="shared" si="27"/>
        <v>0.45328682703836959</v>
      </c>
      <c r="AN12">
        <f t="shared" si="28"/>
        <v>0.57288506963429076</v>
      </c>
      <c r="AO12">
        <f t="shared" si="29"/>
        <v>0.69681946416182938</v>
      </c>
      <c r="AP12">
        <f t="shared" si="30"/>
        <v>7.2142839161597516</v>
      </c>
      <c r="AQ12">
        <f t="shared" si="31"/>
        <v>6.0784993770561364</v>
      </c>
      <c r="AR12">
        <f t="shared" si="32"/>
        <v>5.5451131082000478</v>
      </c>
    </row>
    <row r="13" spans="1:44" x14ac:dyDescent="0.35">
      <c r="A13">
        <v>29</v>
      </c>
      <c r="B13" s="1">
        <v>250</v>
      </c>
      <c r="C13" s="1">
        <v>0.02</v>
      </c>
      <c r="D13" s="1">
        <v>0.03</v>
      </c>
      <c r="E13" s="1">
        <v>0.04</v>
      </c>
      <c r="F13" s="1">
        <v>6.14</v>
      </c>
      <c r="G13" s="1">
        <v>4180</v>
      </c>
      <c r="H13" s="1">
        <v>0.60699999999999998</v>
      </c>
      <c r="I13">
        <f t="shared" si="0"/>
        <v>8.9100000000000008E-4</v>
      </c>
      <c r="J13">
        <f t="shared" si="1"/>
        <v>7145.0030568752109</v>
      </c>
      <c r="K13">
        <f t="shared" si="2"/>
        <v>4763.3353712501412</v>
      </c>
      <c r="L13">
        <f t="shared" si="3"/>
        <v>3572.5015284376054</v>
      </c>
      <c r="M13">
        <f t="shared" si="4"/>
        <v>3.4658677392294363E-2</v>
      </c>
      <c r="N13">
        <f t="shared" si="5"/>
        <v>3.9194414989471828E-2</v>
      </c>
      <c r="O13">
        <f t="shared" si="6"/>
        <v>4.2975102329201847E-2</v>
      </c>
      <c r="P13">
        <f t="shared" si="7"/>
        <v>55.092858589162411</v>
      </c>
      <c r="Q13">
        <f t="shared" si="8"/>
        <v>36.616012690345066</v>
      </c>
      <c r="R13">
        <f t="shared" si="9"/>
        <v>26.596078240985289</v>
      </c>
      <c r="S13">
        <f t="shared" si="10"/>
        <v>1672.068258181079</v>
      </c>
      <c r="T13">
        <f t="shared" si="11"/>
        <v>740.86399010131515</v>
      </c>
      <c r="U13">
        <f t="shared" si="12"/>
        <v>403.59548730695172</v>
      </c>
      <c r="V13">
        <v>0.69920000000000004</v>
      </c>
      <c r="W13">
        <v>3.6459999999999999E-2</v>
      </c>
      <c r="X13">
        <f t="shared" si="13"/>
        <v>2.5040000000000001E-5</v>
      </c>
      <c r="Y13">
        <v>0.77880000000000005</v>
      </c>
      <c r="Z13">
        <f t="shared" si="14"/>
        <v>18039.297124600638</v>
      </c>
      <c r="AA13">
        <f t="shared" si="15"/>
        <v>27058.945686900955</v>
      </c>
      <c r="AB13">
        <f t="shared" si="16"/>
        <v>36078.594249201276</v>
      </c>
      <c r="AC13">
        <f t="shared" si="17"/>
        <v>74.278446243482094</v>
      </c>
      <c r="AD13">
        <f t="shared" si="18"/>
        <v>94.080857723009984</v>
      </c>
      <c r="AE13">
        <f t="shared" si="19"/>
        <v>111.78751943944981</v>
      </c>
      <c r="AF13">
        <f t="shared" si="20"/>
        <v>135.40960750186787</v>
      </c>
      <c r="AG13">
        <f t="shared" si="21"/>
        <v>114.33960241936481</v>
      </c>
      <c r="AH13">
        <f t="shared" si="22"/>
        <v>101.8943239690585</v>
      </c>
      <c r="AI13">
        <f t="shared" si="23"/>
        <v>41.856174156472115</v>
      </c>
      <c r="AJ13">
        <f t="shared" si="24"/>
        <v>55.082205885652876</v>
      </c>
      <c r="AK13">
        <f t="shared" si="25"/>
        <v>70.354470815475764</v>
      </c>
      <c r="AL13">
        <f t="shared" si="26"/>
        <v>12540</v>
      </c>
      <c r="AM13">
        <f t="shared" si="27"/>
        <v>0.44492265924929381</v>
      </c>
      <c r="AN13">
        <f t="shared" si="28"/>
        <v>0.56266431303469655</v>
      </c>
      <c r="AO13">
        <f t="shared" si="29"/>
        <v>0.68506397596300561</v>
      </c>
      <c r="AP13">
        <f t="shared" si="30"/>
        <v>7.0811640513116094</v>
      </c>
      <c r="AQ13">
        <f t="shared" si="31"/>
        <v>5.9700537813918348</v>
      </c>
      <c r="AR13">
        <f t="shared" si="32"/>
        <v>5.4515659054349852</v>
      </c>
    </row>
    <row r="14" spans="1:44" x14ac:dyDescent="0.35">
      <c r="A14">
        <v>30</v>
      </c>
      <c r="B14" s="1">
        <v>250</v>
      </c>
      <c r="C14" s="1">
        <v>0.02</v>
      </c>
      <c r="D14" s="1">
        <v>0.03</v>
      </c>
      <c r="E14" s="1">
        <v>0.04</v>
      </c>
      <c r="F14" s="1">
        <v>6.14</v>
      </c>
      <c r="G14" s="1">
        <v>4180</v>
      </c>
      <c r="H14" s="1">
        <v>0.60699999999999998</v>
      </c>
      <c r="I14">
        <f t="shared" si="0"/>
        <v>8.9100000000000008E-4</v>
      </c>
      <c r="J14">
        <f t="shared" si="1"/>
        <v>7145.0030568752109</v>
      </c>
      <c r="K14">
        <f t="shared" si="2"/>
        <v>4763.3353712501412</v>
      </c>
      <c r="L14">
        <f t="shared" si="3"/>
        <v>3572.5015284376054</v>
      </c>
      <c r="M14">
        <f t="shared" si="4"/>
        <v>3.4658677392294363E-2</v>
      </c>
      <c r="N14">
        <f t="shared" si="5"/>
        <v>3.9194414989471828E-2</v>
      </c>
      <c r="O14">
        <f t="shared" si="6"/>
        <v>4.2975102329201847E-2</v>
      </c>
      <c r="P14">
        <f t="shared" si="7"/>
        <v>55.092858589162411</v>
      </c>
      <c r="Q14">
        <f t="shared" si="8"/>
        <v>36.616012690345066</v>
      </c>
      <c r="R14">
        <f t="shared" si="9"/>
        <v>26.596078240985289</v>
      </c>
      <c r="S14">
        <f t="shared" si="10"/>
        <v>1672.068258181079</v>
      </c>
      <c r="T14">
        <f t="shared" si="11"/>
        <v>740.86399010131515</v>
      </c>
      <c r="U14">
        <f t="shared" si="12"/>
        <v>403.59548730695172</v>
      </c>
      <c r="V14">
        <v>0.69920000000000004</v>
      </c>
      <c r="W14">
        <v>3.6459999999999999E-2</v>
      </c>
      <c r="X14">
        <f t="shared" si="13"/>
        <v>2.5040000000000001E-5</v>
      </c>
      <c r="Y14">
        <v>0.77880000000000005</v>
      </c>
      <c r="Z14">
        <f t="shared" si="14"/>
        <v>18661.341853035145</v>
      </c>
      <c r="AA14">
        <f t="shared" si="15"/>
        <v>27992.012779552715</v>
      </c>
      <c r="AB14">
        <f t="shared" si="16"/>
        <v>37322.683706070289</v>
      </c>
      <c r="AC14">
        <f t="shared" si="17"/>
        <v>75.73988185191854</v>
      </c>
      <c r="AD14">
        <f t="shared" si="18"/>
        <v>95.991463094461793</v>
      </c>
      <c r="AE14">
        <f t="shared" si="19"/>
        <v>114.11492568977538</v>
      </c>
      <c r="AF14">
        <f t="shared" si="20"/>
        <v>138.07380461604751</v>
      </c>
      <c r="AG14">
        <f t="shared" si="21"/>
        <v>116.66162481413589</v>
      </c>
      <c r="AH14">
        <f t="shared" si="22"/>
        <v>104.01575476623026</v>
      </c>
      <c r="AI14">
        <f t="shared" si="23"/>
        <v>42.162523691983012</v>
      </c>
      <c r="AJ14">
        <f t="shared" si="24"/>
        <v>55.610007592331364</v>
      </c>
      <c r="AK14">
        <f t="shared" si="25"/>
        <v>71.105253159518739</v>
      </c>
      <c r="AL14">
        <f t="shared" si="26"/>
        <v>12540</v>
      </c>
      <c r="AM14">
        <f t="shared" si="27"/>
        <v>0.43698082898904117</v>
      </c>
      <c r="AN14">
        <f t="shared" si="28"/>
        <v>0.55296241460128381</v>
      </c>
      <c r="AO14">
        <f t="shared" si="29"/>
        <v>0.67390832877648288</v>
      </c>
      <c r="AP14">
        <f t="shared" si="30"/>
        <v>6.9547658970000095</v>
      </c>
      <c r="AQ14">
        <f t="shared" si="31"/>
        <v>5.8671134418549578</v>
      </c>
      <c r="AR14">
        <f t="shared" si="32"/>
        <v>5.3627920857787705</v>
      </c>
    </row>
    <row r="15" spans="1:44" x14ac:dyDescent="0.35">
      <c r="A15">
        <v>31</v>
      </c>
      <c r="B15" s="1">
        <v>250</v>
      </c>
      <c r="C15" s="1">
        <v>0.02</v>
      </c>
      <c r="D15" s="1">
        <v>0.03</v>
      </c>
      <c r="E15" s="1">
        <v>0.04</v>
      </c>
      <c r="F15" s="1">
        <v>6.14</v>
      </c>
      <c r="G15" s="1">
        <v>4180</v>
      </c>
      <c r="H15" s="1">
        <v>0.60699999999999998</v>
      </c>
      <c r="I15">
        <f t="shared" si="0"/>
        <v>8.9100000000000008E-4</v>
      </c>
      <c r="J15">
        <f t="shared" si="1"/>
        <v>7145.0030568752109</v>
      </c>
      <c r="K15">
        <f t="shared" si="2"/>
        <v>4763.3353712501412</v>
      </c>
      <c r="L15">
        <f t="shared" si="3"/>
        <v>3572.5015284376054</v>
      </c>
      <c r="M15">
        <f t="shared" si="4"/>
        <v>3.4658677392294363E-2</v>
      </c>
      <c r="N15">
        <f t="shared" si="5"/>
        <v>3.9194414989471828E-2</v>
      </c>
      <c r="O15">
        <f t="shared" si="6"/>
        <v>4.2975102329201847E-2</v>
      </c>
      <c r="P15">
        <f t="shared" si="7"/>
        <v>55.092858589162411</v>
      </c>
      <c r="Q15">
        <f t="shared" si="8"/>
        <v>36.616012690345066</v>
      </c>
      <c r="R15">
        <f t="shared" si="9"/>
        <v>26.596078240985289</v>
      </c>
      <c r="S15">
        <f t="shared" si="10"/>
        <v>1672.068258181079</v>
      </c>
      <c r="T15">
        <f t="shared" si="11"/>
        <v>740.86399010131515</v>
      </c>
      <c r="U15">
        <f t="shared" si="12"/>
        <v>403.59548730695172</v>
      </c>
      <c r="V15">
        <v>0.69920000000000004</v>
      </c>
      <c r="W15">
        <v>3.6459999999999999E-2</v>
      </c>
      <c r="X15">
        <f t="shared" si="13"/>
        <v>2.5040000000000001E-5</v>
      </c>
      <c r="Y15">
        <v>0.77880000000000005</v>
      </c>
      <c r="Z15">
        <f t="shared" si="14"/>
        <v>19283.386581469647</v>
      </c>
      <c r="AA15">
        <f t="shared" si="15"/>
        <v>28925.079872204475</v>
      </c>
      <c r="AB15">
        <f t="shared" si="16"/>
        <v>38566.773162939295</v>
      </c>
      <c r="AC15">
        <f t="shared" si="17"/>
        <v>77.18427607676395</v>
      </c>
      <c r="AD15">
        <f t="shared" si="18"/>
        <v>97.881572127131221</v>
      </c>
      <c r="AE15">
        <f t="shared" si="19"/>
        <v>116.41901897704041</v>
      </c>
      <c r="AF15">
        <f t="shared" si="20"/>
        <v>140.70693528794067</v>
      </c>
      <c r="AG15">
        <f t="shared" si="21"/>
        <v>118.95873732517349</v>
      </c>
      <c r="AH15">
        <f t="shared" si="22"/>
        <v>106.11593579757232</v>
      </c>
      <c r="AI15">
        <f t="shared" si="23"/>
        <v>42.464416191178259</v>
      </c>
      <c r="AJ15">
        <f t="shared" si="24"/>
        <v>56.129342182284191</v>
      </c>
      <c r="AK15">
        <f t="shared" si="25"/>
        <v>71.842359170666697</v>
      </c>
      <c r="AL15">
        <f t="shared" si="26"/>
        <v>12540</v>
      </c>
      <c r="AM15">
        <f t="shared" si="27"/>
        <v>0.42942711330110711</v>
      </c>
      <c r="AN15">
        <f t="shared" si="28"/>
        <v>0.54373727559369778</v>
      </c>
      <c r="AO15">
        <f t="shared" si="29"/>
        <v>0.66330378432358772</v>
      </c>
      <c r="AP15">
        <f t="shared" si="30"/>
        <v>6.8345447779554593</v>
      </c>
      <c r="AQ15">
        <f t="shared" si="31"/>
        <v>5.7692316769371459</v>
      </c>
      <c r="AR15">
        <f t="shared" si="32"/>
        <v>5.2784038023329707</v>
      </c>
    </row>
    <row r="16" spans="1:44" x14ac:dyDescent="0.35">
      <c r="A16">
        <v>32</v>
      </c>
      <c r="B16" s="1">
        <v>250</v>
      </c>
      <c r="C16" s="1">
        <v>0.02</v>
      </c>
      <c r="D16" s="1">
        <v>0.03</v>
      </c>
      <c r="E16" s="1">
        <v>0.04</v>
      </c>
      <c r="F16" s="1">
        <v>6.14</v>
      </c>
      <c r="G16" s="1">
        <v>4180</v>
      </c>
      <c r="H16" s="1">
        <v>0.60699999999999998</v>
      </c>
      <c r="I16">
        <f t="shared" si="0"/>
        <v>8.9100000000000008E-4</v>
      </c>
      <c r="J16">
        <f t="shared" si="1"/>
        <v>7145.0030568752109</v>
      </c>
      <c r="K16">
        <f t="shared" si="2"/>
        <v>4763.3353712501412</v>
      </c>
      <c r="L16">
        <f t="shared" si="3"/>
        <v>3572.5015284376054</v>
      </c>
      <c r="M16">
        <f t="shared" si="4"/>
        <v>3.4658677392294363E-2</v>
      </c>
      <c r="N16">
        <f t="shared" si="5"/>
        <v>3.9194414989471828E-2</v>
      </c>
      <c r="O16">
        <f t="shared" si="6"/>
        <v>4.2975102329201847E-2</v>
      </c>
      <c r="P16">
        <f t="shared" si="7"/>
        <v>55.092858589162411</v>
      </c>
      <c r="Q16">
        <f t="shared" si="8"/>
        <v>36.616012690345066</v>
      </c>
      <c r="R16">
        <f t="shared" si="9"/>
        <v>26.596078240985289</v>
      </c>
      <c r="S16">
        <f t="shared" si="10"/>
        <v>1672.068258181079</v>
      </c>
      <c r="T16">
        <f t="shared" si="11"/>
        <v>740.86399010131515</v>
      </c>
      <c r="U16">
        <f t="shared" si="12"/>
        <v>403.59548730695172</v>
      </c>
      <c r="V16">
        <v>0.69920000000000004</v>
      </c>
      <c r="W16">
        <v>3.6459999999999999E-2</v>
      </c>
      <c r="X16">
        <f t="shared" si="13"/>
        <v>2.5040000000000001E-5</v>
      </c>
      <c r="Y16">
        <v>0.77880000000000005</v>
      </c>
      <c r="Z16">
        <f t="shared" si="14"/>
        <v>19905.431309904154</v>
      </c>
      <c r="AA16">
        <f t="shared" si="15"/>
        <v>29858.146964856227</v>
      </c>
      <c r="AB16">
        <f t="shared" si="16"/>
        <v>39810.862619808307</v>
      </c>
      <c r="AC16">
        <f t="shared" si="17"/>
        <v>78.612468897961961</v>
      </c>
      <c r="AD16">
        <f t="shared" si="18"/>
        <v>99.752200611871686</v>
      </c>
      <c r="AE16">
        <f t="shared" si="19"/>
        <v>118.70095957825184</v>
      </c>
      <c r="AF16">
        <f t="shared" si="20"/>
        <v>143.31053080098465</v>
      </c>
      <c r="AG16">
        <f t="shared" si="21"/>
        <v>121.23217447696139</v>
      </c>
      <c r="AH16">
        <f t="shared" si="22"/>
        <v>108.19592465557655</v>
      </c>
      <c r="AI16">
        <f t="shared" si="23"/>
        <v>42.762061353764182</v>
      </c>
      <c r="AJ16">
        <f t="shared" si="24"/>
        <v>56.640599248762342</v>
      </c>
      <c r="AK16">
        <f t="shared" si="25"/>
        <v>72.566415689068094</v>
      </c>
      <c r="AL16">
        <f t="shared" si="26"/>
        <v>12540</v>
      </c>
      <c r="AM16">
        <f t="shared" si="27"/>
        <v>0.42223105083900869</v>
      </c>
      <c r="AN16">
        <f t="shared" si="28"/>
        <v>0.53495142668264306</v>
      </c>
      <c r="AO16">
        <f t="shared" si="29"/>
        <v>0.65320696660540534</v>
      </c>
      <c r="AP16">
        <f t="shared" si="30"/>
        <v>6.7200158867913595</v>
      </c>
      <c r="AQ16">
        <f t="shared" si="31"/>
        <v>5.6760109247069526</v>
      </c>
      <c r="AR16">
        <f t="shared" si="32"/>
        <v>5.1980558798656427</v>
      </c>
    </row>
    <row r="17" spans="1:44" x14ac:dyDescent="0.35">
      <c r="A17">
        <v>33</v>
      </c>
      <c r="B17" s="1">
        <v>250</v>
      </c>
      <c r="C17" s="1">
        <v>0.02</v>
      </c>
      <c r="D17" s="1">
        <v>0.03</v>
      </c>
      <c r="E17" s="1">
        <v>0.04</v>
      </c>
      <c r="F17" s="1">
        <v>6.14</v>
      </c>
      <c r="G17" s="1">
        <v>4180</v>
      </c>
      <c r="H17" s="1">
        <v>0.60699999999999998</v>
      </c>
      <c r="I17">
        <f t="shared" si="0"/>
        <v>8.9100000000000008E-4</v>
      </c>
      <c r="J17">
        <f t="shared" si="1"/>
        <v>7145.0030568752109</v>
      </c>
      <c r="K17">
        <f t="shared" si="2"/>
        <v>4763.3353712501412</v>
      </c>
      <c r="L17">
        <f t="shared" si="3"/>
        <v>3572.5015284376054</v>
      </c>
      <c r="M17">
        <f t="shared" si="4"/>
        <v>3.4658677392294363E-2</v>
      </c>
      <c r="N17">
        <f t="shared" si="5"/>
        <v>3.9194414989471828E-2</v>
      </c>
      <c r="O17">
        <f t="shared" si="6"/>
        <v>4.2975102329201847E-2</v>
      </c>
      <c r="P17">
        <f t="shared" si="7"/>
        <v>55.092858589162411</v>
      </c>
      <c r="Q17">
        <f t="shared" si="8"/>
        <v>36.616012690345066</v>
      </c>
      <c r="R17">
        <f t="shared" si="9"/>
        <v>26.596078240985289</v>
      </c>
      <c r="S17">
        <f t="shared" si="10"/>
        <v>1672.068258181079</v>
      </c>
      <c r="T17">
        <f t="shared" si="11"/>
        <v>740.86399010131515</v>
      </c>
      <c r="U17">
        <f t="shared" si="12"/>
        <v>403.59548730695172</v>
      </c>
      <c r="V17">
        <v>0.69920000000000004</v>
      </c>
      <c r="W17">
        <v>3.6459999999999999E-2</v>
      </c>
      <c r="X17">
        <f t="shared" si="13"/>
        <v>2.5040000000000001E-5</v>
      </c>
      <c r="Y17">
        <v>0.77880000000000005</v>
      </c>
      <c r="Z17">
        <f t="shared" si="14"/>
        <v>20527.476038338657</v>
      </c>
      <c r="AA17">
        <f t="shared" si="15"/>
        <v>30791.214057507987</v>
      </c>
      <c r="AB17">
        <f t="shared" si="16"/>
        <v>41054.952076677313</v>
      </c>
      <c r="AC17">
        <f t="shared" si="17"/>
        <v>80.025234447706069</v>
      </c>
      <c r="AD17">
        <f t="shared" si="18"/>
        <v>101.60428449653854</v>
      </c>
      <c r="AE17">
        <f t="shared" si="19"/>
        <v>120.96181637077362</v>
      </c>
      <c r="AF17">
        <f t="shared" si="20"/>
        <v>145.88600239816816</v>
      </c>
      <c r="AG17">
        <f t="shared" si="21"/>
        <v>123.48307375812651</v>
      </c>
      <c r="AH17">
        <f t="shared" si="22"/>
        <v>110.25669562196015</v>
      </c>
      <c r="AI17">
        <f t="shared" si="23"/>
        <v>43.055652582331284</v>
      </c>
      <c r="AJ17">
        <f t="shared" si="24"/>
        <v>57.144138341281611</v>
      </c>
      <c r="AK17">
        <f t="shared" si="25"/>
        <v>73.278001610383399</v>
      </c>
      <c r="AL17">
        <f t="shared" si="26"/>
        <v>12540</v>
      </c>
      <c r="AM17">
        <f t="shared" si="27"/>
        <v>0.41536542621593031</v>
      </c>
      <c r="AN17">
        <f t="shared" si="28"/>
        <v>0.52657139318870672</v>
      </c>
      <c r="AO17">
        <f t="shared" si="29"/>
        <v>0.6435791264787023</v>
      </c>
      <c r="AP17">
        <f t="shared" si="30"/>
        <v>6.6107460771737232</v>
      </c>
      <c r="AQ17">
        <f t="shared" si="31"/>
        <v>5.5870960077845782</v>
      </c>
      <c r="AR17">
        <f t="shared" si="32"/>
        <v>5.1214399624924782</v>
      </c>
    </row>
    <row r="18" spans="1:44" x14ac:dyDescent="0.35">
      <c r="A18">
        <v>34</v>
      </c>
      <c r="B18" s="1">
        <v>250</v>
      </c>
      <c r="C18" s="1">
        <v>0.02</v>
      </c>
      <c r="D18" s="1">
        <v>0.03</v>
      </c>
      <c r="E18" s="1">
        <v>0.04</v>
      </c>
      <c r="F18" s="1">
        <v>6.14</v>
      </c>
      <c r="G18" s="1">
        <v>4180</v>
      </c>
      <c r="H18" s="1">
        <v>0.60699999999999998</v>
      </c>
      <c r="I18">
        <f t="shared" si="0"/>
        <v>8.9100000000000008E-4</v>
      </c>
      <c r="J18">
        <f t="shared" si="1"/>
        <v>7145.0030568752109</v>
      </c>
      <c r="K18">
        <f t="shared" si="2"/>
        <v>4763.3353712501412</v>
      </c>
      <c r="L18">
        <f t="shared" si="3"/>
        <v>3572.5015284376054</v>
      </c>
      <c r="M18">
        <f t="shared" si="4"/>
        <v>3.4658677392294363E-2</v>
      </c>
      <c r="N18">
        <f t="shared" si="5"/>
        <v>3.9194414989471828E-2</v>
      </c>
      <c r="O18">
        <f t="shared" si="6"/>
        <v>4.2975102329201847E-2</v>
      </c>
      <c r="P18">
        <f t="shared" si="7"/>
        <v>55.092858589162411</v>
      </c>
      <c r="Q18">
        <f t="shared" si="8"/>
        <v>36.616012690345066</v>
      </c>
      <c r="R18">
        <f t="shared" si="9"/>
        <v>26.596078240985289</v>
      </c>
      <c r="S18">
        <f t="shared" si="10"/>
        <v>1672.068258181079</v>
      </c>
      <c r="T18">
        <f t="shared" si="11"/>
        <v>740.86399010131515</v>
      </c>
      <c r="U18">
        <f t="shared" si="12"/>
        <v>403.59548730695172</v>
      </c>
      <c r="V18">
        <v>0.69920000000000004</v>
      </c>
      <c r="W18">
        <v>3.6459999999999999E-2</v>
      </c>
      <c r="X18">
        <f t="shared" si="13"/>
        <v>2.5040000000000001E-5</v>
      </c>
      <c r="Y18">
        <v>0.77880000000000005</v>
      </c>
      <c r="Z18">
        <f t="shared" si="14"/>
        <v>21149.520766773163</v>
      </c>
      <c r="AA18">
        <f t="shared" si="15"/>
        <v>31724.281150159746</v>
      </c>
      <c r="AB18">
        <f t="shared" si="16"/>
        <v>42299.041533546326</v>
      </c>
      <c r="AC18">
        <f t="shared" si="17"/>
        <v>81.423287986934596</v>
      </c>
      <c r="AD18">
        <f t="shared" si="18"/>
        <v>103.43868835859912</v>
      </c>
      <c r="AE18">
        <f t="shared" si="19"/>
        <v>123.20257654412269</v>
      </c>
      <c r="AF18">
        <f t="shared" si="20"/>
        <v>148.43465400018175</v>
      </c>
      <c r="AG18">
        <f t="shared" si="21"/>
        <v>125.71248591848413</v>
      </c>
      <c r="AH18">
        <f t="shared" si="22"/>
        <v>112.29914851996783</v>
      </c>
      <c r="AI18">
        <f t="shared" si="23"/>
        <v>43.345368703653897</v>
      </c>
      <c r="AJ18">
        <f t="shared" si="24"/>
        <v>57.640292131600248</v>
      </c>
      <c r="AK18">
        <f t="shared" si="25"/>
        <v>73.977652920333597</v>
      </c>
      <c r="AL18">
        <f t="shared" si="26"/>
        <v>12540</v>
      </c>
      <c r="AM18">
        <f t="shared" si="27"/>
        <v>0.40880583822624733</v>
      </c>
      <c r="AN18">
        <f t="shared" si="28"/>
        <v>0.51856716358345112</v>
      </c>
      <c r="AO18">
        <f t="shared" si="29"/>
        <v>0.63438552588641073</v>
      </c>
      <c r="AP18">
        <f t="shared" si="30"/>
        <v>6.5063469918532961</v>
      </c>
      <c r="AQ18">
        <f t="shared" si="31"/>
        <v>5.5021684939633166</v>
      </c>
      <c r="AR18">
        <f t="shared" si="32"/>
        <v>5.0482796135386891</v>
      </c>
    </row>
    <row r="19" spans="1:44" x14ac:dyDescent="0.35">
      <c r="A19">
        <v>35</v>
      </c>
      <c r="B19" s="1">
        <v>250</v>
      </c>
      <c r="C19" s="1">
        <v>0.02</v>
      </c>
      <c r="D19" s="1">
        <v>0.03</v>
      </c>
      <c r="E19" s="1">
        <v>0.04</v>
      </c>
      <c r="F19" s="1">
        <v>6.14</v>
      </c>
      <c r="G19" s="1">
        <v>4180</v>
      </c>
      <c r="H19" s="1">
        <v>0.60699999999999998</v>
      </c>
      <c r="I19">
        <f t="shared" si="0"/>
        <v>8.9100000000000008E-4</v>
      </c>
      <c r="J19">
        <f t="shared" si="1"/>
        <v>7145.0030568752109</v>
      </c>
      <c r="K19">
        <f t="shared" si="2"/>
        <v>4763.3353712501412</v>
      </c>
      <c r="L19">
        <f t="shared" si="3"/>
        <v>3572.5015284376054</v>
      </c>
      <c r="M19">
        <f t="shared" si="4"/>
        <v>3.4658677392294363E-2</v>
      </c>
      <c r="N19">
        <f t="shared" si="5"/>
        <v>3.9194414989471828E-2</v>
      </c>
      <c r="O19">
        <f t="shared" si="6"/>
        <v>4.2975102329201847E-2</v>
      </c>
      <c r="P19">
        <f t="shared" si="7"/>
        <v>55.092858589162411</v>
      </c>
      <c r="Q19">
        <f t="shared" si="8"/>
        <v>36.616012690345066</v>
      </c>
      <c r="R19">
        <f t="shared" si="9"/>
        <v>26.596078240985289</v>
      </c>
      <c r="S19">
        <f t="shared" si="10"/>
        <v>1672.068258181079</v>
      </c>
      <c r="T19">
        <f t="shared" si="11"/>
        <v>740.86399010131515</v>
      </c>
      <c r="U19">
        <f t="shared" si="12"/>
        <v>403.59548730695172</v>
      </c>
      <c r="V19">
        <v>0.69920000000000004</v>
      </c>
      <c r="W19">
        <v>3.6459999999999999E-2</v>
      </c>
      <c r="X19">
        <f t="shared" si="13"/>
        <v>2.5040000000000001E-5</v>
      </c>
      <c r="Y19">
        <v>0.77880000000000005</v>
      </c>
      <c r="Z19">
        <f t="shared" si="14"/>
        <v>21771.565495207669</v>
      </c>
      <c r="AA19">
        <f t="shared" si="15"/>
        <v>32657.348242811502</v>
      </c>
      <c r="AB19">
        <f t="shared" si="16"/>
        <v>43543.130990415339</v>
      </c>
      <c r="AC19">
        <f t="shared" si="17"/>
        <v>82.807291961099267</v>
      </c>
      <c r="AD19">
        <f t="shared" si="18"/>
        <v>105.25621275839697</v>
      </c>
      <c r="AE19">
        <f t="shared" si="19"/>
        <v>125.42415402756461</v>
      </c>
      <c r="AF19">
        <f t="shared" si="20"/>
        <v>150.95769324508396</v>
      </c>
      <c r="AG19">
        <f t="shared" si="21"/>
        <v>127.92138390570513</v>
      </c>
      <c r="AH19">
        <f t="shared" si="22"/>
        <v>114.32411639612513</v>
      </c>
      <c r="AI19">
        <f t="shared" si="23"/>
        <v>43.631375463181151</v>
      </c>
      <c r="AJ19">
        <f t="shared" si="24"/>
        <v>58.129369162873445</v>
      </c>
      <c r="AK19">
        <f t="shared" si="25"/>
        <v>74.665867067420564</v>
      </c>
      <c r="AL19">
        <f t="shared" si="26"/>
        <v>12540</v>
      </c>
      <c r="AM19">
        <f t="shared" si="27"/>
        <v>0.40253033627535978</v>
      </c>
      <c r="AN19">
        <f t="shared" si="28"/>
        <v>0.51091174196542122</v>
      </c>
      <c r="AO19">
        <f t="shared" si="29"/>
        <v>0.62559491939141965</v>
      </c>
      <c r="AP19">
        <f t="shared" si="30"/>
        <v>6.4064692762666375</v>
      </c>
      <c r="AQ19">
        <f t="shared" si="31"/>
        <v>5.4209419478325156</v>
      </c>
      <c r="AR19">
        <f t="shared" si="32"/>
        <v>4.9783261897160118</v>
      </c>
    </row>
    <row r="20" spans="1:44" x14ac:dyDescent="0.35">
      <c r="A20">
        <v>36</v>
      </c>
      <c r="B20" s="1">
        <v>250</v>
      </c>
      <c r="C20" s="1">
        <v>0.02</v>
      </c>
      <c r="D20" s="1">
        <v>0.03</v>
      </c>
      <c r="E20" s="1">
        <v>0.04</v>
      </c>
      <c r="F20" s="1">
        <v>6.14</v>
      </c>
      <c r="G20" s="1">
        <v>4180</v>
      </c>
      <c r="H20" s="1">
        <v>0.60699999999999998</v>
      </c>
      <c r="I20">
        <f t="shared" si="0"/>
        <v>8.9100000000000008E-4</v>
      </c>
      <c r="J20">
        <f t="shared" si="1"/>
        <v>7145.0030568752109</v>
      </c>
      <c r="K20">
        <f t="shared" si="2"/>
        <v>4763.3353712501412</v>
      </c>
      <c r="L20">
        <f t="shared" si="3"/>
        <v>3572.5015284376054</v>
      </c>
      <c r="M20">
        <f t="shared" si="4"/>
        <v>3.4658677392294363E-2</v>
      </c>
      <c r="N20">
        <f t="shared" si="5"/>
        <v>3.9194414989471828E-2</v>
      </c>
      <c r="O20">
        <f t="shared" si="6"/>
        <v>4.2975102329201847E-2</v>
      </c>
      <c r="P20">
        <f t="shared" si="7"/>
        <v>55.092858589162411</v>
      </c>
      <c r="Q20">
        <f t="shared" si="8"/>
        <v>36.616012690345066</v>
      </c>
      <c r="R20">
        <f t="shared" si="9"/>
        <v>26.596078240985289</v>
      </c>
      <c r="S20">
        <f t="shared" si="10"/>
        <v>1672.068258181079</v>
      </c>
      <c r="T20">
        <f t="shared" si="11"/>
        <v>740.86399010131515</v>
      </c>
      <c r="U20">
        <f t="shared" si="12"/>
        <v>403.59548730695172</v>
      </c>
      <c r="V20">
        <v>0.69920000000000004</v>
      </c>
      <c r="W20">
        <v>3.6459999999999999E-2</v>
      </c>
      <c r="X20">
        <f t="shared" si="13"/>
        <v>2.5040000000000001E-5</v>
      </c>
      <c r="Y20">
        <v>0.77880000000000005</v>
      </c>
      <c r="Z20">
        <f t="shared" si="14"/>
        <v>22393.610223642176</v>
      </c>
      <c r="AA20">
        <f t="shared" si="15"/>
        <v>33590.415335463258</v>
      </c>
      <c r="AB20">
        <f t="shared" si="16"/>
        <v>44787.220447284351</v>
      </c>
      <c r="AC20">
        <f t="shared" si="17"/>
        <v>84.177861279359831</v>
      </c>
      <c r="AD20">
        <f t="shared" si="18"/>
        <v>107.05760064845136</v>
      </c>
      <c r="AE20">
        <f t="shared" si="19"/>
        <v>127.62739683484871</v>
      </c>
      <c r="AF20">
        <f t="shared" si="20"/>
        <v>153.45624111227295</v>
      </c>
      <c r="AG20">
        <f t="shared" si="21"/>
        <v>130.1106706547512</v>
      </c>
      <c r="AH20">
        <f t="shared" si="22"/>
        <v>116.33237221496459</v>
      </c>
      <c r="AI20">
        <f t="shared" si="23"/>
        <v>43.913826828194772</v>
      </c>
      <c r="AJ20">
        <f t="shared" si="24"/>
        <v>58.611656247159225</v>
      </c>
      <c r="AK20">
        <f t="shared" si="25"/>
        <v>75.343106777227234</v>
      </c>
      <c r="AL20">
        <f t="shared" si="26"/>
        <v>12540</v>
      </c>
      <c r="AM20">
        <f t="shared" si="27"/>
        <v>0.39651911263600181</v>
      </c>
      <c r="AN20">
        <f t="shared" si="28"/>
        <v>0.50358076926511885</v>
      </c>
      <c r="AO20">
        <f t="shared" si="29"/>
        <v>0.61717911534619085</v>
      </c>
      <c r="AP20">
        <f t="shared" si="30"/>
        <v>6.3107976806431703</v>
      </c>
      <c r="AQ20">
        <f t="shared" si="31"/>
        <v>5.3431579116375252</v>
      </c>
      <c r="AR20">
        <f t="shared" si="32"/>
        <v>4.9113553490214654</v>
      </c>
    </row>
    <row r="21" spans="1:44" x14ac:dyDescent="0.35">
      <c r="A21">
        <v>37</v>
      </c>
      <c r="B21" s="1">
        <v>250</v>
      </c>
      <c r="C21" s="1">
        <v>0.02</v>
      </c>
      <c r="D21" s="1">
        <v>0.03</v>
      </c>
      <c r="E21" s="1">
        <v>0.04</v>
      </c>
      <c r="F21" s="1">
        <v>6.14</v>
      </c>
      <c r="G21" s="1">
        <v>4180</v>
      </c>
      <c r="H21" s="1">
        <v>0.60699999999999998</v>
      </c>
      <c r="I21">
        <f t="shared" si="0"/>
        <v>8.9100000000000008E-4</v>
      </c>
      <c r="J21">
        <f t="shared" si="1"/>
        <v>7145.0030568752109</v>
      </c>
      <c r="K21">
        <f t="shared" si="2"/>
        <v>4763.3353712501412</v>
      </c>
      <c r="L21">
        <f t="shared" si="3"/>
        <v>3572.5015284376054</v>
      </c>
      <c r="M21">
        <f t="shared" si="4"/>
        <v>3.4658677392294363E-2</v>
      </c>
      <c r="N21">
        <f t="shared" si="5"/>
        <v>3.9194414989471828E-2</v>
      </c>
      <c r="O21">
        <f t="shared" si="6"/>
        <v>4.2975102329201847E-2</v>
      </c>
      <c r="P21">
        <f t="shared" si="7"/>
        <v>55.092858589162411</v>
      </c>
      <c r="Q21">
        <f t="shared" si="8"/>
        <v>36.616012690345066</v>
      </c>
      <c r="R21">
        <f t="shared" si="9"/>
        <v>26.596078240985289</v>
      </c>
      <c r="S21">
        <f t="shared" si="10"/>
        <v>1672.068258181079</v>
      </c>
      <c r="T21">
        <f t="shared" si="11"/>
        <v>740.86399010131515</v>
      </c>
      <c r="U21">
        <f t="shared" si="12"/>
        <v>403.59548730695172</v>
      </c>
      <c r="V21">
        <v>0.69920000000000004</v>
      </c>
      <c r="W21">
        <v>3.6459999999999999E-2</v>
      </c>
      <c r="X21">
        <f t="shared" si="13"/>
        <v>2.5040000000000001E-5</v>
      </c>
      <c r="Y21">
        <v>0.77880000000000005</v>
      </c>
      <c r="Z21">
        <f t="shared" si="14"/>
        <v>23015.654952076678</v>
      </c>
      <c r="AA21">
        <f t="shared" si="15"/>
        <v>34523.482428115021</v>
      </c>
      <c r="AB21">
        <f t="shared" si="16"/>
        <v>46031.309904153357</v>
      </c>
      <c r="AC21">
        <f t="shared" si="17"/>
        <v>85.535567935435949</v>
      </c>
      <c r="AD21">
        <f t="shared" si="18"/>
        <v>108.84354298261698</v>
      </c>
      <c r="AE21">
        <f t="shared" si="19"/>
        <v>129.81309349117814</v>
      </c>
      <c r="AF21">
        <f t="shared" si="20"/>
        <v>155.93134034629975</v>
      </c>
      <c r="AG21">
        <f t="shared" si="21"/>
        <v>132.28118590487384</v>
      </c>
      <c r="AH21">
        <f t="shared" si="22"/>
        <v>118.32463471720887</v>
      </c>
      <c r="AI21">
        <f t="shared" si="23"/>
        <v>44.192866128735069</v>
      </c>
      <c r="AJ21">
        <f t="shared" si="24"/>
        <v>59.087420564739674</v>
      </c>
      <c r="AK21">
        <f t="shared" si="25"/>
        <v>76.009803393132188</v>
      </c>
      <c r="AL21">
        <f t="shared" si="26"/>
        <v>12540</v>
      </c>
      <c r="AM21">
        <f t="shared" si="27"/>
        <v>0.39075424067270736</v>
      </c>
      <c r="AN21">
        <f t="shared" si="28"/>
        <v>0.49655220104063175</v>
      </c>
      <c r="AO21">
        <f t="shared" si="29"/>
        <v>0.60911260263220701</v>
      </c>
      <c r="AP21">
        <f t="shared" si="30"/>
        <v>6.2190468937181516</v>
      </c>
      <c r="AQ21">
        <f t="shared" si="31"/>
        <v>5.2685824865851414</v>
      </c>
      <c r="AR21">
        <f t="shared" si="32"/>
        <v>4.8471640804242577</v>
      </c>
    </row>
    <row r="22" spans="1:44" x14ac:dyDescent="0.35">
      <c r="A22">
        <v>38</v>
      </c>
      <c r="B22" s="1">
        <v>250</v>
      </c>
      <c r="C22" s="1">
        <v>0.02</v>
      </c>
      <c r="D22" s="1">
        <v>0.03</v>
      </c>
      <c r="E22" s="1">
        <v>0.04</v>
      </c>
      <c r="F22" s="1">
        <v>6.14</v>
      </c>
      <c r="G22" s="1">
        <v>4180</v>
      </c>
      <c r="H22" s="1">
        <v>0.60699999999999998</v>
      </c>
      <c r="I22">
        <f t="shared" si="0"/>
        <v>8.9100000000000008E-4</v>
      </c>
      <c r="J22">
        <f t="shared" si="1"/>
        <v>7145.0030568752109</v>
      </c>
      <c r="K22">
        <f t="shared" si="2"/>
        <v>4763.3353712501412</v>
      </c>
      <c r="L22">
        <f t="shared" si="3"/>
        <v>3572.5015284376054</v>
      </c>
      <c r="M22">
        <f t="shared" si="4"/>
        <v>3.4658677392294363E-2</v>
      </c>
      <c r="N22">
        <f t="shared" si="5"/>
        <v>3.9194414989471828E-2</v>
      </c>
      <c r="O22">
        <f t="shared" si="6"/>
        <v>4.2975102329201847E-2</v>
      </c>
      <c r="P22">
        <f t="shared" si="7"/>
        <v>55.092858589162411</v>
      </c>
      <c r="Q22">
        <f t="shared" si="8"/>
        <v>36.616012690345066</v>
      </c>
      <c r="R22">
        <f t="shared" si="9"/>
        <v>26.596078240985289</v>
      </c>
      <c r="S22">
        <f t="shared" si="10"/>
        <v>1672.068258181079</v>
      </c>
      <c r="T22">
        <f t="shared" si="11"/>
        <v>740.86399010131515</v>
      </c>
      <c r="U22">
        <f t="shared" si="12"/>
        <v>403.59548730695172</v>
      </c>
      <c r="V22">
        <v>0.69920000000000004</v>
      </c>
      <c r="W22">
        <v>3.6459999999999999E-2</v>
      </c>
      <c r="X22">
        <f t="shared" si="13"/>
        <v>2.5040000000000001E-5</v>
      </c>
      <c r="Y22">
        <v>0.77880000000000005</v>
      </c>
      <c r="Z22">
        <f t="shared" si="14"/>
        <v>23637.699680511181</v>
      </c>
      <c r="AA22">
        <f t="shared" si="15"/>
        <v>35456.54952076677</v>
      </c>
      <c r="AB22">
        <f t="shared" si="16"/>
        <v>47275.399361022362</v>
      </c>
      <c r="AC22">
        <f t="shared" si="17"/>
        <v>86.880945067658303</v>
      </c>
      <c r="AD22">
        <f t="shared" si="18"/>
        <v>110.61468364374782</v>
      </c>
      <c r="AE22">
        <f t="shared" si="19"/>
        <v>131.98197867859102</v>
      </c>
      <c r="AF22">
        <f t="shared" si="20"/>
        <v>158.38396285834108</v>
      </c>
      <c r="AG22">
        <f t="shared" si="21"/>
        <v>134.43371218836819</v>
      </c>
      <c r="AH22">
        <f t="shared" si="22"/>
        <v>120.3015735655357</v>
      </c>
      <c r="AI22">
        <f t="shared" si="23"/>
        <v>44.468627060306801</v>
      </c>
      <c r="AJ22">
        <f t="shared" si="24"/>
        <v>59.556911509373847</v>
      </c>
      <c r="AK22">
        <f t="shared" si="25"/>
        <v>76.666359813447485</v>
      </c>
      <c r="AL22">
        <f t="shared" si="26"/>
        <v>12540</v>
      </c>
      <c r="AM22">
        <f t="shared" si="27"/>
        <v>0.38521945113209283</v>
      </c>
      <c r="AN22">
        <f t="shared" si="28"/>
        <v>0.4898060321342031</v>
      </c>
      <c r="AO22">
        <f t="shared" si="29"/>
        <v>0.60137223169457721</v>
      </c>
      <c r="AP22">
        <f t="shared" si="30"/>
        <v>6.1309579822819389</v>
      </c>
      <c r="AQ22">
        <f t="shared" si="31"/>
        <v>5.1970034113590771</v>
      </c>
      <c r="AR22">
        <f t="shared" si="32"/>
        <v>4.7855681656198268</v>
      </c>
    </row>
    <row r="23" spans="1:44" x14ac:dyDescent="0.35">
      <c r="A23">
        <v>39</v>
      </c>
      <c r="B23" s="1">
        <v>250</v>
      </c>
      <c r="C23" s="1">
        <v>0.02</v>
      </c>
      <c r="D23" s="1">
        <v>0.03</v>
      </c>
      <c r="E23" s="1">
        <v>0.04</v>
      </c>
      <c r="F23" s="1">
        <v>6.14</v>
      </c>
      <c r="G23" s="1">
        <v>4180</v>
      </c>
      <c r="H23" s="1">
        <v>0.60699999999999998</v>
      </c>
      <c r="I23">
        <f t="shared" si="0"/>
        <v>8.9100000000000008E-4</v>
      </c>
      <c r="J23">
        <f t="shared" si="1"/>
        <v>7145.0030568752109</v>
      </c>
      <c r="K23">
        <f t="shared" si="2"/>
        <v>4763.3353712501412</v>
      </c>
      <c r="L23">
        <f t="shared" si="3"/>
        <v>3572.5015284376054</v>
      </c>
      <c r="M23">
        <f t="shared" si="4"/>
        <v>3.4658677392294363E-2</v>
      </c>
      <c r="N23">
        <f t="shared" si="5"/>
        <v>3.9194414989471828E-2</v>
      </c>
      <c r="O23">
        <f t="shared" si="6"/>
        <v>4.2975102329201847E-2</v>
      </c>
      <c r="P23">
        <f t="shared" si="7"/>
        <v>55.092858589162411</v>
      </c>
      <c r="Q23">
        <f t="shared" si="8"/>
        <v>36.616012690345066</v>
      </c>
      <c r="R23">
        <f t="shared" si="9"/>
        <v>26.596078240985289</v>
      </c>
      <c r="S23">
        <f t="shared" si="10"/>
        <v>1672.068258181079</v>
      </c>
      <c r="T23">
        <f t="shared" si="11"/>
        <v>740.86399010131515</v>
      </c>
      <c r="U23">
        <f t="shared" si="12"/>
        <v>403.59548730695172</v>
      </c>
      <c r="V23">
        <v>0.69920000000000004</v>
      </c>
      <c r="W23">
        <v>3.6459999999999999E-2</v>
      </c>
      <c r="X23">
        <f t="shared" si="13"/>
        <v>2.5040000000000001E-5</v>
      </c>
      <c r="Y23">
        <v>0.77880000000000005</v>
      </c>
      <c r="Z23">
        <f t="shared" si="14"/>
        <v>24259.744408945688</v>
      </c>
      <c r="AA23">
        <f t="shared" si="15"/>
        <v>36389.616613418526</v>
      </c>
      <c r="AB23">
        <f t="shared" si="16"/>
        <v>48519.488817891375</v>
      </c>
      <c r="AC23">
        <f t="shared" si="17"/>
        <v>88.214490539138296</v>
      </c>
      <c r="AD23">
        <f t="shared" si="18"/>
        <v>112.37162378827755</v>
      </c>
      <c r="AE23">
        <f t="shared" si="19"/>
        <v>134.13473821269602</v>
      </c>
      <c r="AF23">
        <f t="shared" si="20"/>
        <v>160.81501625284909</v>
      </c>
      <c r="AG23">
        <f t="shared" si="21"/>
        <v>136.56898011068665</v>
      </c>
      <c r="AH23">
        <f t="shared" si="22"/>
        <v>122.26381388087242</v>
      </c>
      <c r="AI23">
        <f t="shared" si="23"/>
        <v>44.741234568287496</v>
      </c>
      <c r="AJ23">
        <f t="shared" si="24"/>
        <v>60.020362316086796</v>
      </c>
      <c r="AK23">
        <f t="shared" si="25"/>
        <v>77.313153083072734</v>
      </c>
      <c r="AL23">
        <f t="shared" si="26"/>
        <v>12540</v>
      </c>
      <c r="AM23">
        <f t="shared" si="27"/>
        <v>0.37989994012402722</v>
      </c>
      <c r="AN23">
        <f t="shared" si="28"/>
        <v>0.48332406034086189</v>
      </c>
      <c r="AO23">
        <f t="shared" si="29"/>
        <v>0.59393694077678638</v>
      </c>
      <c r="AP23">
        <f t="shared" si="30"/>
        <v>6.0462953351053992</v>
      </c>
      <c r="AQ23">
        <f t="shared" si="31"/>
        <v>5.1282275545662444</v>
      </c>
      <c r="AR23">
        <f t="shared" si="32"/>
        <v>4.7264000004751923</v>
      </c>
    </row>
    <row r="24" spans="1:44" x14ac:dyDescent="0.35">
      <c r="A24">
        <v>40</v>
      </c>
      <c r="B24" s="1">
        <v>250</v>
      </c>
      <c r="C24" s="1">
        <v>0.02</v>
      </c>
      <c r="D24" s="1">
        <v>0.03</v>
      </c>
      <c r="E24" s="1">
        <v>0.04</v>
      </c>
      <c r="F24" s="1">
        <v>6.14</v>
      </c>
      <c r="G24" s="1">
        <v>4180</v>
      </c>
      <c r="H24" s="1">
        <v>0.60699999999999998</v>
      </c>
      <c r="I24">
        <f t="shared" si="0"/>
        <v>8.9100000000000008E-4</v>
      </c>
      <c r="J24">
        <f t="shared" si="1"/>
        <v>7145.0030568752109</v>
      </c>
      <c r="K24">
        <f t="shared" si="2"/>
        <v>4763.3353712501412</v>
      </c>
      <c r="L24">
        <f t="shared" si="3"/>
        <v>3572.5015284376054</v>
      </c>
      <c r="M24">
        <f t="shared" si="4"/>
        <v>3.4658677392294363E-2</v>
      </c>
      <c r="N24">
        <f t="shared" si="5"/>
        <v>3.9194414989471828E-2</v>
      </c>
      <c r="O24">
        <f t="shared" si="6"/>
        <v>4.2975102329201847E-2</v>
      </c>
      <c r="P24">
        <f t="shared" si="7"/>
        <v>55.092858589162411</v>
      </c>
      <c r="Q24">
        <f t="shared" si="8"/>
        <v>36.616012690345066</v>
      </c>
      <c r="R24">
        <f t="shared" si="9"/>
        <v>26.596078240985289</v>
      </c>
      <c r="S24">
        <f t="shared" si="10"/>
        <v>1672.068258181079</v>
      </c>
      <c r="T24">
        <f t="shared" si="11"/>
        <v>740.86399010131515</v>
      </c>
      <c r="U24">
        <f t="shared" si="12"/>
        <v>403.59548730695172</v>
      </c>
      <c r="V24">
        <v>0.69920000000000004</v>
      </c>
      <c r="W24">
        <v>3.6459999999999999E-2</v>
      </c>
      <c r="X24">
        <f t="shared" si="13"/>
        <v>2.5040000000000001E-5</v>
      </c>
      <c r="Y24">
        <v>0.77880000000000005</v>
      </c>
      <c r="Z24">
        <f t="shared" si="14"/>
        <v>24881.789137380194</v>
      </c>
      <c r="AA24">
        <f t="shared" si="15"/>
        <v>37322.683706070282</v>
      </c>
      <c r="AB24">
        <f t="shared" si="16"/>
        <v>49763.578274760388</v>
      </c>
      <c r="AC24">
        <f t="shared" si="17"/>
        <v>89.536670105536956</v>
      </c>
      <c r="AD24">
        <f t="shared" si="18"/>
        <v>114.11492568977536</v>
      </c>
      <c r="AE24">
        <f t="shared" si="19"/>
        <v>136.27201344492696</v>
      </c>
      <c r="AF24">
        <f t="shared" si="20"/>
        <v>163.22534960239386</v>
      </c>
      <c r="AG24">
        <f t="shared" si="21"/>
        <v>138.68767302164034</v>
      </c>
      <c r="AH24">
        <f t="shared" si="22"/>
        <v>124.21194025505091</v>
      </c>
      <c r="AI24">
        <f t="shared" si="23"/>
        <v>45.010805630654978</v>
      </c>
      <c r="AJ24">
        <f t="shared" si="24"/>
        <v>60.477991502026029</v>
      </c>
      <c r="AK24">
        <f t="shared" si="25"/>
        <v>77.950536688124529</v>
      </c>
      <c r="AL24">
        <f t="shared" si="26"/>
        <v>12540</v>
      </c>
      <c r="AM24">
        <f t="shared" si="27"/>
        <v>0.37478220361992098</v>
      </c>
      <c r="AN24">
        <f t="shared" si="28"/>
        <v>0.47708968271928753</v>
      </c>
      <c r="AO24">
        <f t="shared" si="29"/>
        <v>0.58678751997458622</v>
      </c>
      <c r="AP24">
        <f t="shared" si="30"/>
        <v>5.9648440288983648</v>
      </c>
      <c r="AQ24">
        <f t="shared" si="31"/>
        <v>5.0620787535279081</v>
      </c>
      <c r="AR24">
        <f t="shared" si="32"/>
        <v>4.6695067174294831</v>
      </c>
    </row>
    <row r="25" spans="1:44" x14ac:dyDescent="0.35">
      <c r="D25" s="1"/>
      <c r="G25" s="1"/>
    </row>
  </sheetData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4490A-1636-48BA-A49E-213D0D75980F}">
  <dimension ref="A1:AR25"/>
  <sheetViews>
    <sheetView topLeftCell="A20" zoomScale="80" zoomScaleNormal="80" workbookViewId="0">
      <selection activeCell="N30" sqref="N30"/>
    </sheetView>
  </sheetViews>
  <sheetFormatPr defaultRowHeight="14.5" x14ac:dyDescent="0.35"/>
  <cols>
    <col min="2" max="2" width="8.7265625" customWidth="1"/>
    <col min="3" max="3" width="9.54296875" customWidth="1"/>
    <col min="4" max="5" width="9.26953125" customWidth="1"/>
    <col min="15" max="23" width="8.81640625" bestFit="1" customWidth="1"/>
    <col min="24" max="24" width="11" bestFit="1" customWidth="1"/>
    <col min="25" max="29" width="8.81640625" bestFit="1" customWidth="1"/>
  </cols>
  <sheetData>
    <row r="1" spans="1:44" x14ac:dyDescent="0.35">
      <c r="A1" t="s">
        <v>21</v>
      </c>
      <c r="W1" t="s">
        <v>22</v>
      </c>
    </row>
    <row r="3" spans="1:44" x14ac:dyDescent="0.35">
      <c r="A3" t="s">
        <v>0</v>
      </c>
      <c r="B3" s="1" t="s">
        <v>1</v>
      </c>
      <c r="C3" s="1" t="s">
        <v>5</v>
      </c>
      <c r="D3" s="1" t="s">
        <v>6</v>
      </c>
      <c r="E3" t="s">
        <v>7</v>
      </c>
      <c r="F3" s="1" t="s">
        <v>2</v>
      </c>
      <c r="G3" s="1" t="s">
        <v>3</v>
      </c>
      <c r="H3" s="1" t="s">
        <v>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</v>
      </c>
      <c r="W3" s="2" t="s">
        <v>4</v>
      </c>
      <c r="X3" s="2" t="s">
        <v>8</v>
      </c>
      <c r="Y3" s="3" t="s">
        <v>23</v>
      </c>
      <c r="Z3" s="2" t="s">
        <v>9</v>
      </c>
      <c r="AA3" s="2" t="s">
        <v>10</v>
      </c>
      <c r="AB3" s="2" t="s">
        <v>11</v>
      </c>
      <c r="AC3" s="2" t="s">
        <v>15</v>
      </c>
      <c r="AD3" s="2" t="s">
        <v>16</v>
      </c>
      <c r="AE3" s="2" t="s">
        <v>17</v>
      </c>
      <c r="AF3" s="2" t="s">
        <v>24</v>
      </c>
      <c r="AG3" s="2" t="s">
        <v>25</v>
      </c>
      <c r="AH3" s="2" t="s">
        <v>26</v>
      </c>
      <c r="AI3" s="2" t="s">
        <v>27</v>
      </c>
      <c r="AJ3" s="2" t="s">
        <v>28</v>
      </c>
      <c r="AK3" s="2" t="s">
        <v>29</v>
      </c>
      <c r="AL3" s="2" t="s">
        <v>30</v>
      </c>
      <c r="AM3" s="2" t="s">
        <v>31</v>
      </c>
      <c r="AN3" s="2" t="s">
        <v>32</v>
      </c>
      <c r="AO3" s="2" t="s">
        <v>33</v>
      </c>
      <c r="AP3" s="2" t="s">
        <v>34</v>
      </c>
      <c r="AQ3" s="2" t="s">
        <v>35</v>
      </c>
      <c r="AR3" s="2" t="s">
        <v>36</v>
      </c>
    </row>
    <row r="4" spans="1:44" x14ac:dyDescent="0.35">
      <c r="A4">
        <v>20</v>
      </c>
      <c r="B4" s="1">
        <v>375</v>
      </c>
      <c r="C4" s="1">
        <v>0.02</v>
      </c>
      <c r="D4" s="1">
        <v>0.03</v>
      </c>
      <c r="E4" s="1">
        <v>0.04</v>
      </c>
      <c r="F4" s="1">
        <v>6.14</v>
      </c>
      <c r="G4" s="1">
        <v>4180</v>
      </c>
      <c r="H4" s="1">
        <v>0.60699999999999998</v>
      </c>
      <c r="I4">
        <f>0.891*10^(-3)</f>
        <v>8.9100000000000008E-4</v>
      </c>
      <c r="J4">
        <f>0.4/(PI()*C4*I4)</f>
        <v>7145.0030568752109</v>
      </c>
      <c r="K4">
        <f>0.4/(PI()*D4*I4)</f>
        <v>4763.3353712501412</v>
      </c>
      <c r="L4">
        <f>0.4/(PI()*E4*I4)</f>
        <v>3572.5015284376054</v>
      </c>
      <c r="M4">
        <f>(0.7901* LN(J4)-1.64)^(-2)</f>
        <v>3.4658677392294363E-2</v>
      </c>
      <c r="N4">
        <f>(0.7901* LN(K4)-1.64)^(-2)</f>
        <v>3.9194414989471828E-2</v>
      </c>
      <c r="O4">
        <f>(0.7901* LN(L4)-1.64)^(-2)</f>
        <v>4.2975102329201847E-2</v>
      </c>
      <c r="P4">
        <f>((M4/8)*(J4-1000)*F4)/(1+(12.7*(M4/8)^(1/2)*(F4^(2/3)-1)))</f>
        <v>55.092858589162411</v>
      </c>
      <c r="Q4">
        <f>((N4/8)*(K4-1000)*F4)/(1+(12.7*(N4/8)^(1/2)*(F4^(2/3)-1)))</f>
        <v>36.616012690345066</v>
      </c>
      <c r="R4">
        <f>((O4/8)*(L4-1000)*F4)/(1+(12.7*(O4/8)^(1/2)*(F4^(2/3)-1)))</f>
        <v>26.596078240985289</v>
      </c>
      <c r="S4">
        <f>(P4*H4)/C4</f>
        <v>1672.068258181079</v>
      </c>
      <c r="T4">
        <f>(Q4*H4)/D4</f>
        <v>740.86399010131515</v>
      </c>
      <c r="U4">
        <f>(R4*H4)/E4</f>
        <v>403.59548730695172</v>
      </c>
      <c r="V4">
        <v>0.69530000000000003</v>
      </c>
      <c r="W4">
        <v>4.02E-2</v>
      </c>
      <c r="X4">
        <f>3.932*10^(-5)</f>
        <v>3.9320000000000003E-5</v>
      </c>
      <c r="Y4">
        <v>0.6925</v>
      </c>
      <c r="Z4">
        <f>(Y4*A4*C4)/X4</f>
        <v>7044.7609359104781</v>
      </c>
      <c r="AA4">
        <f>(Y4*A4*D4)/X4</f>
        <v>10567.141403865717</v>
      </c>
      <c r="AB4">
        <f>(Y4*A4*E4)/X4</f>
        <v>14089.521871820956</v>
      </c>
      <c r="AC4">
        <f>(0.3+0.62*Z4^(1/2)*V4^(1/3))/(1+(0.4/V4)^(2/3))^(1/4)*(1+(Z4/282000)^(5/8))^(4/5)</f>
        <v>43.899233260398169</v>
      </c>
      <c r="AD4">
        <f>(0.3+0.62*AA4^(1/2)*V4^(1/3))/(1+(0.4/V4)^(2/3))^(1/4)*(1+(AA4/282000)^(5/8))^(4/5)</f>
        <v>54.821601046478122</v>
      </c>
      <c r="AE4">
        <f>(0.3+0.62*AB4^(1/2)*V4^(1/3))/(1+(0.4/V4)^(2/3))^(1/4)*(1+(AB4/282000)^(5/8))^(4/5)</f>
        <v>64.389491520699536</v>
      </c>
      <c r="AF4">
        <f>(AC4*W4)/C4</f>
        <v>88.237458853400312</v>
      </c>
      <c r="AG4">
        <f>(AD4*W4)/D4</f>
        <v>73.460945402280686</v>
      </c>
      <c r="AH4">
        <f>(AE4*W4)/E4</f>
        <v>64.711438978303036</v>
      </c>
      <c r="AI4">
        <f>((B4*AF4)+(25*S4))/(S4+AF4)</f>
        <v>42.544174457785509</v>
      </c>
      <c r="AJ4">
        <f>((B4*AG4)+(25*T4))/(T4+AG4)</f>
        <v>56.573797841395837</v>
      </c>
      <c r="AK4">
        <f>((B4*AH4)+(25*U4))/(U4+AH4)</f>
        <v>73.363588858410608</v>
      </c>
      <c r="AL4">
        <f>0.1*4180*(40-10)</f>
        <v>12540</v>
      </c>
      <c r="AM4">
        <f>AL4/((AI4-25)*S4)</f>
        <v>0.42747487768731607</v>
      </c>
      <c r="AN4">
        <f>AL4/((AJ4-25)*T4)</f>
        <v>0.53608323567041927</v>
      </c>
      <c r="AO4">
        <f>AL4/((AK4-25)*U4)</f>
        <v>0.64244020838715354</v>
      </c>
      <c r="AP4">
        <f>AM4/((PI()*C4))</f>
        <v>6.8034739831539701</v>
      </c>
      <c r="AQ4">
        <f>AN4/((PI()*D4))</f>
        <v>5.6880197910429802</v>
      </c>
      <c r="AR4">
        <f>AO4/((PI()*E4))</f>
        <v>5.1123767402901397</v>
      </c>
    </row>
    <row r="5" spans="1:44" x14ac:dyDescent="0.35">
      <c r="A5">
        <v>21</v>
      </c>
      <c r="B5" s="1">
        <v>375</v>
      </c>
      <c r="C5" s="1">
        <v>0.02</v>
      </c>
      <c r="D5" s="1">
        <v>0.03</v>
      </c>
      <c r="E5" s="1">
        <v>0.04</v>
      </c>
      <c r="F5" s="1">
        <v>6.14</v>
      </c>
      <c r="G5" s="1">
        <v>4180</v>
      </c>
      <c r="H5" s="1">
        <v>0.60699999999999998</v>
      </c>
      <c r="I5">
        <f t="shared" ref="I5:I24" si="0">0.891*10^(-3)</f>
        <v>8.9100000000000008E-4</v>
      </c>
      <c r="J5">
        <f t="shared" ref="J5:J24" si="1">0.4/(PI()*C5*I5)</f>
        <v>7145.0030568752109</v>
      </c>
      <c r="K5">
        <f t="shared" ref="K5:K24" si="2">0.4/(PI()*D5*I5)</f>
        <v>4763.3353712501412</v>
      </c>
      <c r="L5">
        <f t="shared" ref="L5:L24" si="3">0.4/(PI()*E5*I5)</f>
        <v>3572.5015284376054</v>
      </c>
      <c r="M5">
        <f t="shared" ref="M5:O24" si="4">(0.7901* LN(J5)-1.64)^(-2)</f>
        <v>3.4658677392294363E-2</v>
      </c>
      <c r="N5">
        <f t="shared" si="4"/>
        <v>3.9194414989471828E-2</v>
      </c>
      <c r="O5">
        <f t="shared" si="4"/>
        <v>4.2975102329201847E-2</v>
      </c>
      <c r="P5">
        <f t="shared" ref="P5:P24" si="5">((M5/8)*(J5-1000)*F5)/(1+(12.7*(M5/8)^(1/2)*(F5^(2/3)-1)))</f>
        <v>55.092858589162411</v>
      </c>
      <c r="Q5">
        <f t="shared" ref="Q5:Q24" si="6">((N5/8)*(K5-1000)*F5)/(1+(12.7*(N5/8)^(1/2)*(F5^(2/3)-1)))</f>
        <v>36.616012690345066</v>
      </c>
      <c r="R5">
        <f t="shared" ref="R5:R24" si="7">((O5/8)*(L5-1000)*F5)/(1+(12.7*(O5/8)^(1/2)*(F5^(2/3)-1)))</f>
        <v>26.596078240985289</v>
      </c>
      <c r="S5">
        <f t="shared" ref="S5:S24" si="8">(P5*H5)/C5</f>
        <v>1672.068258181079</v>
      </c>
      <c r="T5">
        <f t="shared" ref="T5:T24" si="9">(Q5*H5)/D5</f>
        <v>740.86399010131515</v>
      </c>
      <c r="U5">
        <f t="shared" ref="U5:U24" si="10">(R5*H5)/E5</f>
        <v>403.59548730695172</v>
      </c>
      <c r="V5">
        <v>0.69530000000000003</v>
      </c>
      <c r="W5">
        <v>4.02E-2</v>
      </c>
      <c r="X5">
        <f t="shared" ref="X5:X24" si="11">3.932*10^(-5)</f>
        <v>3.9320000000000003E-5</v>
      </c>
      <c r="Y5">
        <v>0.6925</v>
      </c>
      <c r="Z5">
        <f t="shared" ref="Z5:Z24" si="12">(Y5*A5*C5)/X5</f>
        <v>7396.9989827060017</v>
      </c>
      <c r="AA5">
        <f t="shared" ref="AA5:AA24" si="13">(Y5*A5*D5)/X5</f>
        <v>11095.498474059003</v>
      </c>
      <c r="AB5">
        <f t="shared" ref="AB5:AB24" si="14">(Y5*A5*E5)/X5</f>
        <v>14793.997965412003</v>
      </c>
      <c r="AC5">
        <f t="shared" ref="AC5:AC24" si="15">(0.3+0.62*Z5^(1/2)*V5^(1/3))/(1+(0.4/V5)^(2/3))^(1/4)*(1+(Z5/282000)^(5/8))^(4/5)</f>
        <v>45.077257524619753</v>
      </c>
      <c r="AD5">
        <f t="shared" ref="AD5:AD24" si="16">(0.3+0.62*AA5^(1/2)*V5^(1/3))/(1+(0.4/V5)^(2/3))^(1/4)*(1+(AA5/282000)^(5/8))^(4/5)</f>
        <v>56.326533941934208</v>
      </c>
      <c r="AE5">
        <f t="shared" ref="AE5:AE24" si="17">(0.3+0.62*AB5^(1/2)*V5^(1/3))/(1+(0.4/V5)^(2/3))^(1/4)*(1+(AB5/282000)^(5/8))^(4/5)</f>
        <v>66.189926201519611</v>
      </c>
      <c r="AF5">
        <f t="shared" ref="AF5:AF24" si="18">(AC5*W5)/C5</f>
        <v>90.605287624485712</v>
      </c>
      <c r="AG5">
        <f t="shared" ref="AG5:AG24" si="19">(AD5*W5)/D5</f>
        <v>75.477555482191846</v>
      </c>
      <c r="AH5">
        <f t="shared" ref="AH5:AH24" si="20">(AE5*W5)/E5</f>
        <v>66.520875832527196</v>
      </c>
      <c r="AI5">
        <f t="shared" ref="AI5:AI24" si="21">((B5*AF5)+(25*S5))/(S5+AF5)</f>
        <v>42.990767912771545</v>
      </c>
      <c r="AJ5">
        <f t="shared" ref="AJ5:AJ24" si="22">((B5*AG5)+(25*T5))/(T5+AG5)</f>
        <v>57.360406697033433</v>
      </c>
      <c r="AK5">
        <f t="shared" ref="AK5:AK24" si="23">((B5*AH5)+(25*U5))/(U5+AH5)</f>
        <v>74.524561080799671</v>
      </c>
      <c r="AL5">
        <f t="shared" ref="AL5:AL24" si="24">0.1*4180*(40-10)</f>
        <v>12540</v>
      </c>
      <c r="AM5">
        <f t="shared" ref="AM5:AM24" si="25">AL5/((AI5-25)*S5)</f>
        <v>0.41686346390710788</v>
      </c>
      <c r="AN5">
        <f t="shared" ref="AN5:AN24" si="26">AL5/((AJ5-25)*T5)</f>
        <v>0.52305225542084577</v>
      </c>
      <c r="AO5">
        <f t="shared" ref="AO5:AO24" si="27">AL5/((AK5-25)*U5)</f>
        <v>0.62737989850845599</v>
      </c>
      <c r="AP5">
        <f t="shared" ref="AP5:AR24" si="28">AM5/((PI()*C5))</f>
        <v>6.6345880875226113</v>
      </c>
      <c r="AQ5">
        <f t="shared" si="28"/>
        <v>5.5497567963728143</v>
      </c>
      <c r="AR5">
        <f t="shared" si="28"/>
        <v>4.9925306022056191</v>
      </c>
    </row>
    <row r="6" spans="1:44" x14ac:dyDescent="0.35">
      <c r="A6">
        <v>22</v>
      </c>
      <c r="B6" s="1">
        <v>375</v>
      </c>
      <c r="C6" s="1">
        <v>0.02</v>
      </c>
      <c r="D6" s="1">
        <v>0.03</v>
      </c>
      <c r="E6" s="1">
        <v>0.04</v>
      </c>
      <c r="F6" s="1">
        <v>6.14</v>
      </c>
      <c r="G6" s="1">
        <v>4180</v>
      </c>
      <c r="H6" s="1">
        <v>0.60699999999999998</v>
      </c>
      <c r="I6">
        <f t="shared" si="0"/>
        <v>8.9100000000000008E-4</v>
      </c>
      <c r="J6">
        <f t="shared" si="1"/>
        <v>7145.0030568752109</v>
      </c>
      <c r="K6">
        <f t="shared" si="2"/>
        <v>4763.3353712501412</v>
      </c>
      <c r="L6">
        <f t="shared" si="3"/>
        <v>3572.5015284376054</v>
      </c>
      <c r="M6">
        <f t="shared" si="4"/>
        <v>3.4658677392294363E-2</v>
      </c>
      <c r="N6">
        <f t="shared" si="4"/>
        <v>3.9194414989471828E-2</v>
      </c>
      <c r="O6">
        <f t="shared" si="4"/>
        <v>4.2975102329201847E-2</v>
      </c>
      <c r="P6">
        <f t="shared" si="5"/>
        <v>55.092858589162411</v>
      </c>
      <c r="Q6">
        <f t="shared" si="6"/>
        <v>36.616012690345066</v>
      </c>
      <c r="R6">
        <f t="shared" si="7"/>
        <v>26.596078240985289</v>
      </c>
      <c r="S6">
        <f t="shared" si="8"/>
        <v>1672.068258181079</v>
      </c>
      <c r="T6">
        <f t="shared" si="9"/>
        <v>740.86399010131515</v>
      </c>
      <c r="U6">
        <f t="shared" si="10"/>
        <v>403.59548730695172</v>
      </c>
      <c r="V6">
        <v>0.69530000000000003</v>
      </c>
      <c r="W6">
        <v>4.02E-2</v>
      </c>
      <c r="X6">
        <f t="shared" si="11"/>
        <v>3.9320000000000003E-5</v>
      </c>
      <c r="Y6">
        <v>0.6925</v>
      </c>
      <c r="Z6">
        <f t="shared" si="12"/>
        <v>7749.2370295015244</v>
      </c>
      <c r="AA6">
        <f t="shared" si="13"/>
        <v>11623.855544252287</v>
      </c>
      <c r="AB6">
        <f t="shared" si="14"/>
        <v>15498.474059003049</v>
      </c>
      <c r="AC6">
        <f t="shared" si="15"/>
        <v>46.232763309797889</v>
      </c>
      <c r="AD6">
        <f t="shared" si="16"/>
        <v>57.804198911907385</v>
      </c>
      <c r="AE6">
        <f t="shared" si="17"/>
        <v>67.959177136169416</v>
      </c>
      <c r="AF6">
        <f t="shared" si="18"/>
        <v>92.927854252693749</v>
      </c>
      <c r="AG6">
        <f t="shared" si="19"/>
        <v>77.457626541955889</v>
      </c>
      <c r="AH6">
        <f t="shared" si="20"/>
        <v>68.298973021850259</v>
      </c>
      <c r="AI6">
        <f t="shared" si="21"/>
        <v>43.427660412007405</v>
      </c>
      <c r="AJ6">
        <f t="shared" si="22"/>
        <v>58.128990776132255</v>
      </c>
      <c r="AK6">
        <f t="shared" si="23"/>
        <v>75.656751810545828</v>
      </c>
      <c r="AL6">
        <f t="shared" si="24"/>
        <v>12540</v>
      </c>
      <c r="AM6">
        <f t="shared" si="25"/>
        <v>0.40698024940702832</v>
      </c>
      <c r="AN6">
        <f t="shared" si="26"/>
        <v>0.51091757740515387</v>
      </c>
      <c r="AO6">
        <f t="shared" si="27"/>
        <v>0.6133578051105828</v>
      </c>
      <c r="AP6">
        <f t="shared" si="28"/>
        <v>6.4772918433900957</v>
      </c>
      <c r="AQ6">
        <f t="shared" si="28"/>
        <v>5.4210038637710865</v>
      </c>
      <c r="AR6">
        <f t="shared" si="28"/>
        <v>4.8809463283672319</v>
      </c>
    </row>
    <row r="7" spans="1:44" x14ac:dyDescent="0.35">
      <c r="A7">
        <v>23</v>
      </c>
      <c r="B7" s="1">
        <v>375</v>
      </c>
      <c r="C7" s="1">
        <v>0.02</v>
      </c>
      <c r="D7" s="1">
        <v>0.03</v>
      </c>
      <c r="E7" s="1">
        <v>0.04</v>
      </c>
      <c r="F7" s="1">
        <v>6.14</v>
      </c>
      <c r="G7" s="1">
        <v>4180</v>
      </c>
      <c r="H7" s="1">
        <v>0.60699999999999998</v>
      </c>
      <c r="I7">
        <f t="shared" si="0"/>
        <v>8.9100000000000008E-4</v>
      </c>
      <c r="J7">
        <f t="shared" si="1"/>
        <v>7145.0030568752109</v>
      </c>
      <c r="K7">
        <f t="shared" si="2"/>
        <v>4763.3353712501412</v>
      </c>
      <c r="L7">
        <f t="shared" si="3"/>
        <v>3572.5015284376054</v>
      </c>
      <c r="M7">
        <f t="shared" si="4"/>
        <v>3.4658677392294363E-2</v>
      </c>
      <c r="N7">
        <f t="shared" si="4"/>
        <v>3.9194414989471828E-2</v>
      </c>
      <c r="O7">
        <f t="shared" si="4"/>
        <v>4.2975102329201847E-2</v>
      </c>
      <c r="P7">
        <f t="shared" si="5"/>
        <v>55.092858589162411</v>
      </c>
      <c r="Q7">
        <f t="shared" si="6"/>
        <v>36.616012690345066</v>
      </c>
      <c r="R7">
        <f t="shared" si="7"/>
        <v>26.596078240985289</v>
      </c>
      <c r="S7">
        <f t="shared" si="8"/>
        <v>1672.068258181079</v>
      </c>
      <c r="T7">
        <f t="shared" si="9"/>
        <v>740.86399010131515</v>
      </c>
      <c r="U7">
        <f t="shared" si="10"/>
        <v>403.59548730695172</v>
      </c>
      <c r="V7">
        <v>0.69530000000000003</v>
      </c>
      <c r="W7">
        <v>4.02E-2</v>
      </c>
      <c r="X7">
        <f t="shared" si="11"/>
        <v>3.9320000000000003E-5</v>
      </c>
      <c r="Y7">
        <v>0.6925</v>
      </c>
      <c r="Z7">
        <f t="shared" si="12"/>
        <v>8101.4750762970489</v>
      </c>
      <c r="AA7">
        <f t="shared" si="13"/>
        <v>12152.212614445574</v>
      </c>
      <c r="AB7">
        <f t="shared" si="14"/>
        <v>16202.950152594098</v>
      </c>
      <c r="AC7">
        <f t="shared" si="15"/>
        <v>47.36729453196817</v>
      </c>
      <c r="AD7">
        <f t="shared" si="16"/>
        <v>59.256472740383209</v>
      </c>
      <c r="AE7">
        <f t="shared" si="17"/>
        <v>69.699397396690671</v>
      </c>
      <c r="AF7">
        <f t="shared" si="18"/>
        <v>95.208262009256018</v>
      </c>
      <c r="AG7">
        <f t="shared" si="19"/>
        <v>79.403673472113496</v>
      </c>
      <c r="AH7">
        <f t="shared" si="20"/>
        <v>70.047894383674119</v>
      </c>
      <c r="AI7">
        <f t="shared" si="21"/>
        <v>43.855505249201599</v>
      </c>
      <c r="AJ7">
        <f t="shared" si="22"/>
        <v>58.880752526765804</v>
      </c>
      <c r="AK7">
        <f t="shared" si="23"/>
        <v>76.762072441032842</v>
      </c>
      <c r="AL7">
        <f t="shared" si="24"/>
        <v>12540</v>
      </c>
      <c r="AM7">
        <f t="shared" si="25"/>
        <v>0.39774557782185954</v>
      </c>
      <c r="AN7">
        <f t="shared" si="26"/>
        <v>0.4995811027469797</v>
      </c>
      <c r="AO7">
        <f t="shared" si="27"/>
        <v>0.60026024151068469</v>
      </c>
      <c r="AP7">
        <f t="shared" si="28"/>
        <v>6.330317480329108</v>
      </c>
      <c r="AQ7">
        <f t="shared" si="28"/>
        <v>5.3007201318321249</v>
      </c>
      <c r="AR7">
        <f t="shared" si="28"/>
        <v>4.7767192288980187</v>
      </c>
    </row>
    <row r="8" spans="1:44" x14ac:dyDescent="0.35">
      <c r="A8">
        <v>24</v>
      </c>
      <c r="B8" s="1">
        <v>375</v>
      </c>
      <c r="C8" s="1">
        <v>0.02</v>
      </c>
      <c r="D8" s="1">
        <v>0.03</v>
      </c>
      <c r="E8" s="1">
        <v>0.04</v>
      </c>
      <c r="F8" s="1">
        <v>6.14</v>
      </c>
      <c r="G8" s="1">
        <v>4180</v>
      </c>
      <c r="H8" s="1">
        <v>0.60699999999999998</v>
      </c>
      <c r="I8">
        <f t="shared" si="0"/>
        <v>8.9100000000000008E-4</v>
      </c>
      <c r="J8">
        <f t="shared" si="1"/>
        <v>7145.0030568752109</v>
      </c>
      <c r="K8">
        <f t="shared" si="2"/>
        <v>4763.3353712501412</v>
      </c>
      <c r="L8">
        <f t="shared" si="3"/>
        <v>3572.5015284376054</v>
      </c>
      <c r="M8">
        <f t="shared" si="4"/>
        <v>3.4658677392294363E-2</v>
      </c>
      <c r="N8">
        <f t="shared" si="4"/>
        <v>3.9194414989471828E-2</v>
      </c>
      <c r="O8">
        <f t="shared" si="4"/>
        <v>4.2975102329201847E-2</v>
      </c>
      <c r="P8">
        <f t="shared" si="5"/>
        <v>55.092858589162411</v>
      </c>
      <c r="Q8">
        <f t="shared" si="6"/>
        <v>36.616012690345066</v>
      </c>
      <c r="R8">
        <f t="shared" si="7"/>
        <v>26.596078240985289</v>
      </c>
      <c r="S8">
        <f t="shared" si="8"/>
        <v>1672.068258181079</v>
      </c>
      <c r="T8">
        <f t="shared" si="9"/>
        <v>740.86399010131515</v>
      </c>
      <c r="U8">
        <f t="shared" si="10"/>
        <v>403.59548730695172</v>
      </c>
      <c r="V8">
        <v>0.69530000000000003</v>
      </c>
      <c r="W8">
        <v>4.02E-2</v>
      </c>
      <c r="X8">
        <f t="shared" si="11"/>
        <v>3.9320000000000003E-5</v>
      </c>
      <c r="Y8">
        <v>0.6925</v>
      </c>
      <c r="Z8">
        <f t="shared" si="12"/>
        <v>8453.7131230925734</v>
      </c>
      <c r="AA8">
        <f t="shared" si="13"/>
        <v>12680.56968463886</v>
      </c>
      <c r="AB8">
        <f t="shared" si="14"/>
        <v>16907.426246185147</v>
      </c>
      <c r="AC8">
        <f t="shared" si="15"/>
        <v>48.482227911308676</v>
      </c>
      <c r="AD8">
        <f t="shared" si="16"/>
        <v>60.685028626552871</v>
      </c>
      <c r="AE8">
        <f t="shared" si="17"/>
        <v>71.412506166708766</v>
      </c>
      <c r="AF8">
        <f t="shared" si="18"/>
        <v>97.449278101730442</v>
      </c>
      <c r="AG8">
        <f t="shared" si="19"/>
        <v>81.31793835958085</v>
      </c>
      <c r="AH8">
        <f t="shared" si="20"/>
        <v>71.769568697542311</v>
      </c>
      <c r="AI8">
        <f t="shared" si="21"/>
        <v>44.274885179863254</v>
      </c>
      <c r="AJ8">
        <f t="shared" si="22"/>
        <v>59.616764782378638</v>
      </c>
      <c r="AK8">
        <f t="shared" si="23"/>
        <v>77.842228781541593</v>
      </c>
      <c r="AL8">
        <f t="shared" si="24"/>
        <v>12540</v>
      </c>
      <c r="AM8">
        <f t="shared" si="25"/>
        <v>0.38909149188093906</v>
      </c>
      <c r="AN8">
        <f t="shared" si="26"/>
        <v>0.48895914495843656</v>
      </c>
      <c r="AO8">
        <f t="shared" si="27"/>
        <v>0.58799022715335003</v>
      </c>
      <c r="AP8">
        <f t="shared" si="28"/>
        <v>6.192583424785151</v>
      </c>
      <c r="AQ8">
        <f t="shared" si="28"/>
        <v>5.188017659341452</v>
      </c>
      <c r="AR8">
        <f t="shared" si="28"/>
        <v>4.6790775570591014</v>
      </c>
    </row>
    <row r="9" spans="1:44" x14ac:dyDescent="0.35">
      <c r="A9">
        <v>25</v>
      </c>
      <c r="B9" s="1">
        <v>375</v>
      </c>
      <c r="C9" s="1">
        <v>0.02</v>
      </c>
      <c r="D9" s="1">
        <v>0.03</v>
      </c>
      <c r="E9" s="1">
        <v>0.04</v>
      </c>
      <c r="F9" s="1">
        <v>6.14</v>
      </c>
      <c r="G9" s="1">
        <v>4180</v>
      </c>
      <c r="H9" s="1">
        <v>0.60699999999999998</v>
      </c>
      <c r="I9">
        <f t="shared" si="0"/>
        <v>8.9100000000000008E-4</v>
      </c>
      <c r="J9">
        <f t="shared" si="1"/>
        <v>7145.0030568752109</v>
      </c>
      <c r="K9">
        <f t="shared" si="2"/>
        <v>4763.3353712501412</v>
      </c>
      <c r="L9">
        <f t="shared" si="3"/>
        <v>3572.5015284376054</v>
      </c>
      <c r="M9">
        <f t="shared" si="4"/>
        <v>3.4658677392294363E-2</v>
      </c>
      <c r="N9">
        <f t="shared" si="4"/>
        <v>3.9194414989471828E-2</v>
      </c>
      <c r="O9">
        <f t="shared" si="4"/>
        <v>4.2975102329201847E-2</v>
      </c>
      <c r="P9">
        <f t="shared" si="5"/>
        <v>55.092858589162411</v>
      </c>
      <c r="Q9">
        <f t="shared" si="6"/>
        <v>36.616012690345066</v>
      </c>
      <c r="R9">
        <f t="shared" si="7"/>
        <v>26.596078240985289</v>
      </c>
      <c r="S9">
        <f t="shared" si="8"/>
        <v>1672.068258181079</v>
      </c>
      <c r="T9">
        <f t="shared" si="9"/>
        <v>740.86399010131515</v>
      </c>
      <c r="U9">
        <f t="shared" si="10"/>
        <v>403.59548730695172</v>
      </c>
      <c r="V9">
        <v>0.69530000000000003</v>
      </c>
      <c r="W9">
        <v>4.02E-2</v>
      </c>
      <c r="X9">
        <f t="shared" si="11"/>
        <v>3.9320000000000003E-5</v>
      </c>
      <c r="Y9">
        <v>0.6925</v>
      </c>
      <c r="Z9">
        <f t="shared" si="12"/>
        <v>8805.9511698880979</v>
      </c>
      <c r="AA9">
        <f t="shared" si="13"/>
        <v>13208.926754832146</v>
      </c>
      <c r="AB9">
        <f t="shared" si="14"/>
        <v>17611.902339776196</v>
      </c>
      <c r="AC9">
        <f t="shared" si="15"/>
        <v>49.578797210398115</v>
      </c>
      <c r="AD9">
        <f t="shared" si="16"/>
        <v>62.091365726124153</v>
      </c>
      <c r="AE9">
        <f t="shared" si="17"/>
        <v>73.100222707495817</v>
      </c>
      <c r="AF9">
        <f t="shared" si="18"/>
        <v>99.653382392900212</v>
      </c>
      <c r="AG9">
        <f t="shared" si="19"/>
        <v>83.202430073006369</v>
      </c>
      <c r="AH9">
        <f t="shared" si="20"/>
        <v>73.465723821033293</v>
      </c>
      <c r="AI9">
        <f t="shared" si="21"/>
        <v>44.686322635995765</v>
      </c>
      <c r="AJ9">
        <f t="shared" si="22"/>
        <v>60.337989526853988</v>
      </c>
      <c r="AK9">
        <f t="shared" si="23"/>
        <v>78.898750805089904</v>
      </c>
      <c r="AL9">
        <f t="shared" si="24"/>
        <v>12540</v>
      </c>
      <c r="AM9">
        <f t="shared" si="25"/>
        <v>0.38095961186544119</v>
      </c>
      <c r="AN9">
        <f t="shared" si="26"/>
        <v>0.47897981565580189</v>
      </c>
      <c r="AO9">
        <f t="shared" si="27"/>
        <v>0.57646445679059743</v>
      </c>
      <c r="AP9">
        <f t="shared" si="28"/>
        <v>6.0631605346754824</v>
      </c>
      <c r="AQ9">
        <f t="shared" si="28"/>
        <v>5.0821336868577118</v>
      </c>
      <c r="AR9">
        <f t="shared" si="28"/>
        <v>4.5873583907503948</v>
      </c>
    </row>
    <row r="10" spans="1:44" x14ac:dyDescent="0.35">
      <c r="A10">
        <v>26</v>
      </c>
      <c r="B10" s="1">
        <v>375</v>
      </c>
      <c r="C10" s="1">
        <v>0.02</v>
      </c>
      <c r="D10" s="1">
        <v>0.03</v>
      </c>
      <c r="E10" s="1">
        <v>0.04</v>
      </c>
      <c r="F10" s="1">
        <v>6.14</v>
      </c>
      <c r="G10" s="1">
        <v>4180</v>
      </c>
      <c r="H10" s="1">
        <v>0.60699999999999998</v>
      </c>
      <c r="I10">
        <f t="shared" si="0"/>
        <v>8.9100000000000008E-4</v>
      </c>
      <c r="J10">
        <f t="shared" si="1"/>
        <v>7145.0030568752109</v>
      </c>
      <c r="K10">
        <f t="shared" si="2"/>
        <v>4763.3353712501412</v>
      </c>
      <c r="L10">
        <f t="shared" si="3"/>
        <v>3572.5015284376054</v>
      </c>
      <c r="M10">
        <f t="shared" si="4"/>
        <v>3.4658677392294363E-2</v>
      </c>
      <c r="N10">
        <f t="shared" si="4"/>
        <v>3.9194414989471828E-2</v>
      </c>
      <c r="O10">
        <f t="shared" si="4"/>
        <v>4.2975102329201847E-2</v>
      </c>
      <c r="P10">
        <f t="shared" si="5"/>
        <v>55.092858589162411</v>
      </c>
      <c r="Q10">
        <f t="shared" si="6"/>
        <v>36.616012690345066</v>
      </c>
      <c r="R10">
        <f t="shared" si="7"/>
        <v>26.596078240985289</v>
      </c>
      <c r="S10">
        <f t="shared" si="8"/>
        <v>1672.068258181079</v>
      </c>
      <c r="T10">
        <f t="shared" si="9"/>
        <v>740.86399010131515</v>
      </c>
      <c r="U10">
        <f t="shared" si="10"/>
        <v>403.59548730695172</v>
      </c>
      <c r="V10">
        <v>0.69530000000000003</v>
      </c>
      <c r="W10">
        <v>4.02E-2</v>
      </c>
      <c r="X10">
        <f t="shared" si="11"/>
        <v>3.9320000000000003E-5</v>
      </c>
      <c r="Y10">
        <v>0.6925</v>
      </c>
      <c r="Z10">
        <f t="shared" si="12"/>
        <v>9158.1892166836205</v>
      </c>
      <c r="AA10">
        <f t="shared" si="13"/>
        <v>13737.283825025428</v>
      </c>
      <c r="AB10">
        <f t="shared" si="14"/>
        <v>18316.378433367241</v>
      </c>
      <c r="AC10">
        <f t="shared" si="15"/>
        <v>50.658113138279035</v>
      </c>
      <c r="AD10">
        <f t="shared" si="16"/>
        <v>63.476833406948167</v>
      </c>
      <c r="AE10">
        <f t="shared" si="17"/>
        <v>74.764094243439359</v>
      </c>
      <c r="AF10">
        <f t="shared" si="18"/>
        <v>101.82280740794084</v>
      </c>
      <c r="AG10">
        <f t="shared" si="19"/>
        <v>85.058956765310541</v>
      </c>
      <c r="AH10">
        <f t="shared" si="20"/>
        <v>75.137914714656546</v>
      </c>
      <c r="AI10">
        <f t="shared" si="21"/>
        <v>45.090288115265807</v>
      </c>
      <c r="AJ10">
        <f t="shared" si="22"/>
        <v>61.045293305873251</v>
      </c>
      <c r="AK10">
        <f t="shared" si="23"/>
        <v>79.933017080230343</v>
      </c>
      <c r="AL10">
        <f t="shared" si="24"/>
        <v>12540</v>
      </c>
      <c r="AM10">
        <f t="shared" si="25"/>
        <v>0.37329946626141608</v>
      </c>
      <c r="AN10">
        <f t="shared" si="26"/>
        <v>0.46958096763388557</v>
      </c>
      <c r="AO10">
        <f t="shared" si="27"/>
        <v>0.56561091591180535</v>
      </c>
      <c r="AP10">
        <f t="shared" si="28"/>
        <v>5.9412455309070573</v>
      </c>
      <c r="AQ10">
        <f t="shared" si="28"/>
        <v>4.9824088120538805</v>
      </c>
      <c r="AR10">
        <f t="shared" si="28"/>
        <v>4.5009886567049087</v>
      </c>
    </row>
    <row r="11" spans="1:44" x14ac:dyDescent="0.35">
      <c r="A11">
        <v>27</v>
      </c>
      <c r="B11" s="1">
        <v>375</v>
      </c>
      <c r="C11" s="1">
        <v>0.02</v>
      </c>
      <c r="D11" s="1">
        <v>0.03</v>
      </c>
      <c r="E11" s="1">
        <v>0.04</v>
      </c>
      <c r="F11" s="1">
        <v>6.14</v>
      </c>
      <c r="G11" s="1">
        <v>4180</v>
      </c>
      <c r="H11" s="1">
        <v>0.60699999999999998</v>
      </c>
      <c r="I11">
        <f t="shared" si="0"/>
        <v>8.9100000000000008E-4</v>
      </c>
      <c r="J11">
        <f t="shared" si="1"/>
        <v>7145.0030568752109</v>
      </c>
      <c r="K11">
        <f t="shared" si="2"/>
        <v>4763.3353712501412</v>
      </c>
      <c r="L11">
        <f t="shared" si="3"/>
        <v>3572.5015284376054</v>
      </c>
      <c r="M11">
        <f t="shared" si="4"/>
        <v>3.4658677392294363E-2</v>
      </c>
      <c r="N11">
        <f t="shared" si="4"/>
        <v>3.9194414989471828E-2</v>
      </c>
      <c r="O11">
        <f t="shared" si="4"/>
        <v>4.2975102329201847E-2</v>
      </c>
      <c r="P11">
        <f t="shared" si="5"/>
        <v>55.092858589162411</v>
      </c>
      <c r="Q11">
        <f t="shared" si="6"/>
        <v>36.616012690345066</v>
      </c>
      <c r="R11">
        <f t="shared" si="7"/>
        <v>26.596078240985289</v>
      </c>
      <c r="S11">
        <f t="shared" si="8"/>
        <v>1672.068258181079</v>
      </c>
      <c r="T11">
        <f t="shared" si="9"/>
        <v>740.86399010131515</v>
      </c>
      <c r="U11">
        <f t="shared" si="10"/>
        <v>403.59548730695172</v>
      </c>
      <c r="V11">
        <v>0.69530000000000003</v>
      </c>
      <c r="W11">
        <v>4.02E-2</v>
      </c>
      <c r="X11">
        <f t="shared" si="11"/>
        <v>3.9320000000000003E-5</v>
      </c>
      <c r="Y11">
        <v>0.6925</v>
      </c>
      <c r="Z11">
        <f t="shared" si="12"/>
        <v>9510.4272634791469</v>
      </c>
      <c r="AA11">
        <f t="shared" si="13"/>
        <v>14265.640895218718</v>
      </c>
      <c r="AB11">
        <f t="shared" si="14"/>
        <v>19020.854526958294</v>
      </c>
      <c r="AC11">
        <f t="shared" si="15"/>
        <v>51.721179831029886</v>
      </c>
      <c r="AD11">
        <f t="shared" si="16"/>
        <v>64.842651330071817</v>
      </c>
      <c r="AE11">
        <f t="shared" si="17"/>
        <v>76.405519045604862</v>
      </c>
      <c r="AF11">
        <f t="shared" si="18"/>
        <v>103.95957146037007</v>
      </c>
      <c r="AG11">
        <f t="shared" si="19"/>
        <v>86.889152782296236</v>
      </c>
      <c r="AH11">
        <f t="shared" si="20"/>
        <v>76.787546640832886</v>
      </c>
      <c r="AI11">
        <f t="shared" si="21"/>
        <v>45.487207128097324</v>
      </c>
      <c r="AJ11">
        <f t="shared" si="22"/>
        <v>61.739459989075193</v>
      </c>
      <c r="AK11">
        <f t="shared" si="23"/>
        <v>80.946275003568857</v>
      </c>
      <c r="AL11">
        <f t="shared" si="24"/>
        <v>12540</v>
      </c>
      <c r="AM11">
        <f t="shared" si="25"/>
        <v>0.36606716491782271</v>
      </c>
      <c r="AN11">
        <f t="shared" si="26"/>
        <v>0.46070856006735894</v>
      </c>
      <c r="AO11">
        <f t="shared" si="27"/>
        <v>0.55536698560477715</v>
      </c>
      <c r="AP11">
        <f t="shared" si="28"/>
        <v>5.8261398800307536</v>
      </c>
      <c r="AQ11">
        <f t="shared" si="28"/>
        <v>4.8882696439646374</v>
      </c>
      <c r="AR11">
        <f t="shared" si="28"/>
        <v>4.4194700494522881</v>
      </c>
    </row>
    <row r="12" spans="1:44" x14ac:dyDescent="0.35">
      <c r="A12">
        <v>28</v>
      </c>
      <c r="B12" s="1">
        <v>375</v>
      </c>
      <c r="C12" s="1">
        <v>0.02</v>
      </c>
      <c r="D12" s="1">
        <v>0.03</v>
      </c>
      <c r="E12" s="1">
        <v>0.04</v>
      </c>
      <c r="F12" s="1">
        <v>6.14</v>
      </c>
      <c r="G12" s="1">
        <v>4180</v>
      </c>
      <c r="H12" s="1">
        <v>0.60699999999999998</v>
      </c>
      <c r="I12">
        <f t="shared" si="0"/>
        <v>8.9100000000000008E-4</v>
      </c>
      <c r="J12">
        <f t="shared" si="1"/>
        <v>7145.0030568752109</v>
      </c>
      <c r="K12">
        <f t="shared" si="2"/>
        <v>4763.3353712501412</v>
      </c>
      <c r="L12">
        <f t="shared" si="3"/>
        <v>3572.5015284376054</v>
      </c>
      <c r="M12">
        <f t="shared" si="4"/>
        <v>3.4658677392294363E-2</v>
      </c>
      <c r="N12">
        <f t="shared" si="4"/>
        <v>3.9194414989471828E-2</v>
      </c>
      <c r="O12">
        <f t="shared" si="4"/>
        <v>4.2975102329201847E-2</v>
      </c>
      <c r="P12">
        <f t="shared" si="5"/>
        <v>55.092858589162411</v>
      </c>
      <c r="Q12">
        <f t="shared" si="6"/>
        <v>36.616012690345066</v>
      </c>
      <c r="R12">
        <f t="shared" si="7"/>
        <v>26.596078240985289</v>
      </c>
      <c r="S12">
        <f t="shared" si="8"/>
        <v>1672.068258181079</v>
      </c>
      <c r="T12">
        <f t="shared" si="9"/>
        <v>740.86399010131515</v>
      </c>
      <c r="U12">
        <f t="shared" si="10"/>
        <v>403.59548730695172</v>
      </c>
      <c r="V12">
        <v>0.69530000000000003</v>
      </c>
      <c r="W12">
        <v>4.02E-2</v>
      </c>
      <c r="X12">
        <f t="shared" si="11"/>
        <v>3.9320000000000003E-5</v>
      </c>
      <c r="Y12">
        <v>0.6925</v>
      </c>
      <c r="Z12">
        <f t="shared" si="12"/>
        <v>9862.6653102746695</v>
      </c>
      <c r="AA12">
        <f t="shared" si="13"/>
        <v>14793.997965412003</v>
      </c>
      <c r="AB12">
        <f t="shared" si="14"/>
        <v>19725.330620549339</v>
      </c>
      <c r="AC12">
        <f t="shared" si="15"/>
        <v>52.768908601756898</v>
      </c>
      <c r="AD12">
        <f t="shared" si="16"/>
        <v>66.189926201519611</v>
      </c>
      <c r="AE12">
        <f t="shared" si="17"/>
        <v>78.025765686098595</v>
      </c>
      <c r="AF12">
        <f t="shared" si="18"/>
        <v>106.06550628953137</v>
      </c>
      <c r="AG12">
        <f t="shared" si="19"/>
        <v>88.694501110036271</v>
      </c>
      <c r="AH12">
        <f t="shared" si="20"/>
        <v>78.415894514529086</v>
      </c>
      <c r="AI12">
        <f t="shared" si="21"/>
        <v>45.877465994459811</v>
      </c>
      <c r="AJ12">
        <f t="shared" si="22"/>
        <v>62.421201419061447</v>
      </c>
      <c r="AK12">
        <f t="shared" si="23"/>
        <v>81.939657682710077</v>
      </c>
      <c r="AL12">
        <f t="shared" si="24"/>
        <v>12540</v>
      </c>
      <c r="AM12">
        <f t="shared" si="25"/>
        <v>0.35922433462264847</v>
      </c>
      <c r="AN12">
        <f t="shared" si="26"/>
        <v>0.45231534711222271</v>
      </c>
      <c r="AO12">
        <f t="shared" si="27"/>
        <v>0.54567792236627133</v>
      </c>
      <c r="AP12">
        <f t="shared" si="28"/>
        <v>5.7172328534091585</v>
      </c>
      <c r="AQ12">
        <f t="shared" si="28"/>
        <v>4.7992148886157802</v>
      </c>
      <c r="AR12">
        <f t="shared" si="28"/>
        <v>4.3423669340353799</v>
      </c>
    </row>
    <row r="13" spans="1:44" x14ac:dyDescent="0.35">
      <c r="A13">
        <v>29</v>
      </c>
      <c r="B13" s="1">
        <v>375</v>
      </c>
      <c r="C13" s="1">
        <v>0.02</v>
      </c>
      <c r="D13" s="1">
        <v>0.03</v>
      </c>
      <c r="E13" s="1">
        <v>0.04</v>
      </c>
      <c r="F13" s="1">
        <v>6.14</v>
      </c>
      <c r="G13" s="1">
        <v>4180</v>
      </c>
      <c r="H13" s="1">
        <v>0.60699999999999998</v>
      </c>
      <c r="I13">
        <f t="shared" si="0"/>
        <v>8.9100000000000008E-4</v>
      </c>
      <c r="J13">
        <f t="shared" si="1"/>
        <v>7145.0030568752109</v>
      </c>
      <c r="K13">
        <f t="shared" si="2"/>
        <v>4763.3353712501412</v>
      </c>
      <c r="L13">
        <f t="shared" si="3"/>
        <v>3572.5015284376054</v>
      </c>
      <c r="M13">
        <f t="shared" si="4"/>
        <v>3.4658677392294363E-2</v>
      </c>
      <c r="N13">
        <f t="shared" si="4"/>
        <v>3.9194414989471828E-2</v>
      </c>
      <c r="O13">
        <f t="shared" si="4"/>
        <v>4.2975102329201847E-2</v>
      </c>
      <c r="P13">
        <f t="shared" si="5"/>
        <v>55.092858589162411</v>
      </c>
      <c r="Q13">
        <f t="shared" si="6"/>
        <v>36.616012690345066</v>
      </c>
      <c r="R13">
        <f t="shared" si="7"/>
        <v>26.596078240985289</v>
      </c>
      <c r="S13">
        <f t="shared" si="8"/>
        <v>1672.068258181079</v>
      </c>
      <c r="T13">
        <f t="shared" si="9"/>
        <v>740.86399010131515</v>
      </c>
      <c r="U13">
        <f t="shared" si="10"/>
        <v>403.59548730695172</v>
      </c>
      <c r="V13">
        <v>0.69530000000000003</v>
      </c>
      <c r="W13">
        <v>4.02E-2</v>
      </c>
      <c r="X13">
        <f t="shared" si="11"/>
        <v>3.9320000000000003E-5</v>
      </c>
      <c r="Y13">
        <v>0.6925</v>
      </c>
      <c r="Z13">
        <f t="shared" si="12"/>
        <v>10214.903357070192</v>
      </c>
      <c r="AA13">
        <f t="shared" si="13"/>
        <v>15322.355035605287</v>
      </c>
      <c r="AB13">
        <f t="shared" si="14"/>
        <v>20429.806714140384</v>
      </c>
      <c r="AC13">
        <f t="shared" si="15"/>
        <v>53.802129493085481</v>
      </c>
      <c r="AD13">
        <f t="shared" si="16"/>
        <v>67.519665845061454</v>
      </c>
      <c r="AE13">
        <f t="shared" si="17"/>
        <v>79.625989211428134</v>
      </c>
      <c r="AF13">
        <f t="shared" si="18"/>
        <v>108.14228028110182</v>
      </c>
      <c r="AG13">
        <f t="shared" si="19"/>
        <v>90.476352232382354</v>
      </c>
      <c r="AH13">
        <f t="shared" si="20"/>
        <v>80.024119157485273</v>
      </c>
      <c r="AI13">
        <f t="shared" si="21"/>
        <v>46.261416714835235</v>
      </c>
      <c r="AJ13">
        <f t="shared" si="22"/>
        <v>63.091166359665124</v>
      </c>
      <c r="AK13">
        <f t="shared" si="23"/>
        <v>82.914198123353884</v>
      </c>
      <c r="AL13">
        <f t="shared" si="24"/>
        <v>12540</v>
      </c>
      <c r="AM13">
        <f t="shared" si="25"/>
        <v>0.35273725787208976</v>
      </c>
      <c r="AN13">
        <f t="shared" si="26"/>
        <v>0.44435981690343768</v>
      </c>
      <c r="AO13">
        <f t="shared" si="27"/>
        <v>0.53649562821139496</v>
      </c>
      <c r="AP13">
        <f t="shared" si="28"/>
        <v>5.6139878203023654</v>
      </c>
      <c r="AQ13">
        <f t="shared" si="28"/>
        <v>4.7148040914394445</v>
      </c>
      <c r="AR13">
        <f t="shared" si="28"/>
        <v>4.2692965588517602</v>
      </c>
    </row>
    <row r="14" spans="1:44" x14ac:dyDescent="0.35">
      <c r="A14">
        <v>30</v>
      </c>
      <c r="B14" s="1">
        <v>375</v>
      </c>
      <c r="C14" s="1">
        <v>0.02</v>
      </c>
      <c r="D14" s="1">
        <v>0.03</v>
      </c>
      <c r="E14" s="1">
        <v>0.04</v>
      </c>
      <c r="F14" s="1">
        <v>6.14</v>
      </c>
      <c r="G14" s="1">
        <v>4180</v>
      </c>
      <c r="H14" s="1">
        <v>0.60699999999999998</v>
      </c>
      <c r="I14">
        <f t="shared" si="0"/>
        <v>8.9100000000000008E-4</v>
      </c>
      <c r="J14">
        <f t="shared" si="1"/>
        <v>7145.0030568752109</v>
      </c>
      <c r="K14">
        <f t="shared" si="2"/>
        <v>4763.3353712501412</v>
      </c>
      <c r="L14">
        <f t="shared" si="3"/>
        <v>3572.5015284376054</v>
      </c>
      <c r="M14">
        <f t="shared" si="4"/>
        <v>3.4658677392294363E-2</v>
      </c>
      <c r="N14">
        <f t="shared" si="4"/>
        <v>3.9194414989471828E-2</v>
      </c>
      <c r="O14">
        <f t="shared" si="4"/>
        <v>4.2975102329201847E-2</v>
      </c>
      <c r="P14">
        <f t="shared" si="5"/>
        <v>55.092858589162411</v>
      </c>
      <c r="Q14">
        <f t="shared" si="6"/>
        <v>36.616012690345066</v>
      </c>
      <c r="R14">
        <f t="shared" si="7"/>
        <v>26.596078240985289</v>
      </c>
      <c r="S14">
        <f t="shared" si="8"/>
        <v>1672.068258181079</v>
      </c>
      <c r="T14">
        <f t="shared" si="9"/>
        <v>740.86399010131515</v>
      </c>
      <c r="U14">
        <f t="shared" si="10"/>
        <v>403.59548730695172</v>
      </c>
      <c r="V14">
        <v>0.69530000000000003</v>
      </c>
      <c r="W14">
        <v>4.02E-2</v>
      </c>
      <c r="X14">
        <f t="shared" si="11"/>
        <v>3.9320000000000003E-5</v>
      </c>
      <c r="Y14">
        <v>0.6925</v>
      </c>
      <c r="Z14">
        <f t="shared" si="12"/>
        <v>10567.141403865717</v>
      </c>
      <c r="AA14">
        <f t="shared" si="13"/>
        <v>15850.712105798573</v>
      </c>
      <c r="AB14">
        <f t="shared" si="14"/>
        <v>21134.282807731433</v>
      </c>
      <c r="AC14">
        <f t="shared" si="15"/>
        <v>54.821601046478122</v>
      </c>
      <c r="AD14">
        <f t="shared" si="16"/>
        <v>68.832791101317</v>
      </c>
      <c r="AE14">
        <f t="shared" si="17"/>
        <v>81.207244816275548</v>
      </c>
      <c r="AF14">
        <f t="shared" si="18"/>
        <v>110.19141810342103</v>
      </c>
      <c r="AG14">
        <f t="shared" si="19"/>
        <v>92.235940075764788</v>
      </c>
      <c r="AH14">
        <f t="shared" si="20"/>
        <v>81.613281040356924</v>
      </c>
      <c r="AI14">
        <f t="shared" si="21"/>
        <v>46.639381089852456</v>
      </c>
      <c r="AJ14">
        <f t="shared" si="22"/>
        <v>63.749948064040566</v>
      </c>
      <c r="AK14">
        <f t="shared" si="23"/>
        <v>83.870841228653489</v>
      </c>
      <c r="AL14">
        <f t="shared" si="24"/>
        <v>12540</v>
      </c>
      <c r="AM14">
        <f t="shared" si="25"/>
        <v>0.34657617051643369</v>
      </c>
      <c r="AN14">
        <f t="shared" si="26"/>
        <v>0.43680532632575192</v>
      </c>
      <c r="AO14">
        <f t="shared" si="27"/>
        <v>0.52777764774703539</v>
      </c>
      <c r="AP14">
        <f t="shared" si="28"/>
        <v>5.5159310695550019</v>
      </c>
      <c r="AQ14">
        <f t="shared" si="28"/>
        <v>4.6346484569074553</v>
      </c>
      <c r="AR14">
        <f t="shared" si="28"/>
        <v>4.1999210746176896</v>
      </c>
    </row>
    <row r="15" spans="1:44" x14ac:dyDescent="0.35">
      <c r="A15">
        <v>31</v>
      </c>
      <c r="B15" s="1">
        <v>375</v>
      </c>
      <c r="C15" s="1">
        <v>0.02</v>
      </c>
      <c r="D15" s="1">
        <v>0.03</v>
      </c>
      <c r="E15" s="1">
        <v>0.04</v>
      </c>
      <c r="F15" s="1">
        <v>6.14</v>
      </c>
      <c r="G15" s="1">
        <v>4180</v>
      </c>
      <c r="H15" s="1">
        <v>0.60699999999999998</v>
      </c>
      <c r="I15">
        <f t="shared" si="0"/>
        <v>8.9100000000000008E-4</v>
      </c>
      <c r="J15">
        <f t="shared" si="1"/>
        <v>7145.0030568752109</v>
      </c>
      <c r="K15">
        <f t="shared" si="2"/>
        <v>4763.3353712501412</v>
      </c>
      <c r="L15">
        <f t="shared" si="3"/>
        <v>3572.5015284376054</v>
      </c>
      <c r="M15">
        <f t="shared" si="4"/>
        <v>3.4658677392294363E-2</v>
      </c>
      <c r="N15">
        <f t="shared" si="4"/>
        <v>3.9194414989471828E-2</v>
      </c>
      <c r="O15">
        <f t="shared" si="4"/>
        <v>4.2975102329201847E-2</v>
      </c>
      <c r="P15">
        <f t="shared" si="5"/>
        <v>55.092858589162411</v>
      </c>
      <c r="Q15">
        <f t="shared" si="6"/>
        <v>36.616012690345066</v>
      </c>
      <c r="R15">
        <f t="shared" si="7"/>
        <v>26.596078240985289</v>
      </c>
      <c r="S15">
        <f t="shared" si="8"/>
        <v>1672.068258181079</v>
      </c>
      <c r="T15">
        <f t="shared" si="9"/>
        <v>740.86399010131515</v>
      </c>
      <c r="U15">
        <f t="shared" si="10"/>
        <v>403.59548730695172</v>
      </c>
      <c r="V15">
        <v>0.69530000000000003</v>
      </c>
      <c r="W15">
        <v>4.02E-2</v>
      </c>
      <c r="X15">
        <f t="shared" si="11"/>
        <v>3.9320000000000003E-5</v>
      </c>
      <c r="Y15">
        <v>0.6925</v>
      </c>
      <c r="Z15">
        <f t="shared" si="12"/>
        <v>10919.379450661241</v>
      </c>
      <c r="AA15">
        <f t="shared" si="13"/>
        <v>16379.069175991859</v>
      </c>
      <c r="AB15">
        <f t="shared" si="14"/>
        <v>21838.758901322482</v>
      </c>
      <c r="AC15">
        <f t="shared" si="15"/>
        <v>55.82801861346401</v>
      </c>
      <c r="AD15">
        <f t="shared" si="16"/>
        <v>70.130145949661426</v>
      </c>
      <c r="AE15">
        <f t="shared" si="17"/>
        <v>82.770499473786813</v>
      </c>
      <c r="AF15">
        <f t="shared" si="18"/>
        <v>112.21431741306267</v>
      </c>
      <c r="AG15">
        <f t="shared" si="19"/>
        <v>93.974395572546314</v>
      </c>
      <c r="AH15">
        <f t="shared" si="20"/>
        <v>83.184351971155749</v>
      </c>
      <c r="AI15">
        <f t="shared" si="21"/>
        <v>47.011654225505112</v>
      </c>
      <c r="AJ15">
        <f t="shared" si="22"/>
        <v>64.398090714099538</v>
      </c>
      <c r="AK15">
        <f t="shared" si="23"/>
        <v>84.810454009519447</v>
      </c>
      <c r="AL15">
        <f t="shared" si="24"/>
        <v>12540</v>
      </c>
      <c r="AM15">
        <f t="shared" si="25"/>
        <v>0.34071468475898692</v>
      </c>
      <c r="AN15">
        <f t="shared" si="26"/>
        <v>0.42961939024019108</v>
      </c>
      <c r="AO15">
        <f t="shared" si="27"/>
        <v>0.51948634430366813</v>
      </c>
      <c r="AP15">
        <f t="shared" si="28"/>
        <v>5.4226426263389618</v>
      </c>
      <c r="AQ15">
        <f t="shared" si="28"/>
        <v>4.5584033069901597</v>
      </c>
      <c r="AR15">
        <f t="shared" si="28"/>
        <v>4.133940978233352</v>
      </c>
    </row>
    <row r="16" spans="1:44" x14ac:dyDescent="0.35">
      <c r="A16">
        <v>32</v>
      </c>
      <c r="B16" s="1">
        <v>375</v>
      </c>
      <c r="C16" s="1">
        <v>0.02</v>
      </c>
      <c r="D16" s="1">
        <v>0.03</v>
      </c>
      <c r="E16" s="1">
        <v>0.04</v>
      </c>
      <c r="F16" s="1">
        <v>6.14</v>
      </c>
      <c r="G16" s="1">
        <v>4180</v>
      </c>
      <c r="H16" s="1">
        <v>0.60699999999999998</v>
      </c>
      <c r="I16">
        <f t="shared" si="0"/>
        <v>8.9100000000000008E-4</v>
      </c>
      <c r="J16">
        <f t="shared" si="1"/>
        <v>7145.0030568752109</v>
      </c>
      <c r="K16">
        <f t="shared" si="2"/>
        <v>4763.3353712501412</v>
      </c>
      <c r="L16">
        <f t="shared" si="3"/>
        <v>3572.5015284376054</v>
      </c>
      <c r="M16">
        <f t="shared" si="4"/>
        <v>3.4658677392294363E-2</v>
      </c>
      <c r="N16">
        <f t="shared" si="4"/>
        <v>3.9194414989471828E-2</v>
      </c>
      <c r="O16">
        <f t="shared" si="4"/>
        <v>4.2975102329201847E-2</v>
      </c>
      <c r="P16">
        <f t="shared" si="5"/>
        <v>55.092858589162411</v>
      </c>
      <c r="Q16">
        <f t="shared" si="6"/>
        <v>36.616012690345066</v>
      </c>
      <c r="R16">
        <f t="shared" si="7"/>
        <v>26.596078240985289</v>
      </c>
      <c r="S16">
        <f t="shared" si="8"/>
        <v>1672.068258181079</v>
      </c>
      <c r="T16">
        <f t="shared" si="9"/>
        <v>740.86399010131515</v>
      </c>
      <c r="U16">
        <f t="shared" si="10"/>
        <v>403.59548730695172</v>
      </c>
      <c r="V16">
        <v>0.69530000000000003</v>
      </c>
      <c r="W16">
        <v>4.02E-2</v>
      </c>
      <c r="X16">
        <f t="shared" si="11"/>
        <v>3.9320000000000003E-5</v>
      </c>
      <c r="Y16">
        <v>0.6925</v>
      </c>
      <c r="Z16">
        <f t="shared" si="12"/>
        <v>11271.617497456766</v>
      </c>
      <c r="AA16">
        <f t="shared" si="13"/>
        <v>16907.426246185143</v>
      </c>
      <c r="AB16">
        <f t="shared" si="14"/>
        <v>22543.234994913531</v>
      </c>
      <c r="AC16">
        <f t="shared" si="15"/>
        <v>56.822021466088103</v>
      </c>
      <c r="AD16">
        <f t="shared" si="16"/>
        <v>71.412506166708766</v>
      </c>
      <c r="AE16">
        <f t="shared" si="17"/>
        <v>84.316641883321097</v>
      </c>
      <c r="AF16">
        <f t="shared" si="18"/>
        <v>114.21226314683707</v>
      </c>
      <c r="AG16">
        <f t="shared" si="19"/>
        <v>95.692758263389749</v>
      </c>
      <c r="AH16">
        <f t="shared" si="20"/>
        <v>84.738225092737707</v>
      </c>
      <c r="AI16">
        <f t="shared" si="21"/>
        <v>47.378507532331028</v>
      </c>
      <c r="AJ16">
        <f t="shared" si="22"/>
        <v>65.036094930388458</v>
      </c>
      <c r="AK16">
        <f t="shared" si="23"/>
        <v>85.733834321443524</v>
      </c>
      <c r="AL16">
        <f t="shared" si="24"/>
        <v>12540</v>
      </c>
      <c r="AM16">
        <f t="shared" si="25"/>
        <v>0.33512931189140832</v>
      </c>
      <c r="AN16">
        <f t="shared" si="26"/>
        <v>0.42277309359589305</v>
      </c>
      <c r="AO16">
        <f t="shared" si="27"/>
        <v>0.51158821852249947</v>
      </c>
      <c r="AP16">
        <f t="shared" si="28"/>
        <v>5.3337486562503136</v>
      </c>
      <c r="AQ16">
        <f t="shared" si="28"/>
        <v>4.4857618434692599</v>
      </c>
      <c r="AR16">
        <f t="shared" si="28"/>
        <v>4.0710896902716254</v>
      </c>
    </row>
    <row r="17" spans="1:44" x14ac:dyDescent="0.35">
      <c r="A17">
        <v>33</v>
      </c>
      <c r="B17" s="1">
        <v>375</v>
      </c>
      <c r="C17" s="1">
        <v>0.02</v>
      </c>
      <c r="D17" s="1">
        <v>0.03</v>
      </c>
      <c r="E17" s="1">
        <v>0.04</v>
      </c>
      <c r="F17" s="1">
        <v>6.14</v>
      </c>
      <c r="G17" s="1">
        <v>4180</v>
      </c>
      <c r="H17" s="1">
        <v>0.60699999999999998</v>
      </c>
      <c r="I17">
        <f t="shared" si="0"/>
        <v>8.9100000000000008E-4</v>
      </c>
      <c r="J17">
        <f t="shared" si="1"/>
        <v>7145.0030568752109</v>
      </c>
      <c r="K17">
        <f t="shared" si="2"/>
        <v>4763.3353712501412</v>
      </c>
      <c r="L17">
        <f t="shared" si="3"/>
        <v>3572.5015284376054</v>
      </c>
      <c r="M17">
        <f t="shared" si="4"/>
        <v>3.4658677392294363E-2</v>
      </c>
      <c r="N17">
        <f t="shared" si="4"/>
        <v>3.9194414989471828E-2</v>
      </c>
      <c r="O17">
        <f t="shared" si="4"/>
        <v>4.2975102329201847E-2</v>
      </c>
      <c r="P17">
        <f t="shared" si="5"/>
        <v>55.092858589162411</v>
      </c>
      <c r="Q17">
        <f t="shared" si="6"/>
        <v>36.616012690345066</v>
      </c>
      <c r="R17">
        <f t="shared" si="7"/>
        <v>26.596078240985289</v>
      </c>
      <c r="S17">
        <f t="shared" si="8"/>
        <v>1672.068258181079</v>
      </c>
      <c r="T17">
        <f t="shared" si="9"/>
        <v>740.86399010131515</v>
      </c>
      <c r="U17">
        <f t="shared" si="10"/>
        <v>403.59548730695172</v>
      </c>
      <c r="V17">
        <v>0.69530000000000003</v>
      </c>
      <c r="W17">
        <v>4.02E-2</v>
      </c>
      <c r="X17">
        <f t="shared" si="11"/>
        <v>3.9320000000000003E-5</v>
      </c>
      <c r="Y17">
        <v>0.6925</v>
      </c>
      <c r="Z17">
        <f t="shared" si="12"/>
        <v>11623.855544252288</v>
      </c>
      <c r="AA17">
        <f t="shared" si="13"/>
        <v>17435.783316378431</v>
      </c>
      <c r="AB17">
        <f t="shared" si="14"/>
        <v>23247.711088504577</v>
      </c>
      <c r="AC17">
        <f t="shared" si="15"/>
        <v>57.804198911907385</v>
      </c>
      <c r="AD17">
        <f t="shared" si="16"/>
        <v>72.680586771736287</v>
      </c>
      <c r="AE17">
        <f t="shared" si="17"/>
        <v>85.846491023638293</v>
      </c>
      <c r="AF17">
        <f t="shared" si="18"/>
        <v>116.18643981293384</v>
      </c>
      <c r="AG17">
        <f t="shared" si="19"/>
        <v>97.391986274126623</v>
      </c>
      <c r="AH17">
        <f t="shared" si="20"/>
        <v>86.275723478756476</v>
      </c>
      <c r="AI17">
        <f t="shared" si="21"/>
        <v>47.740191305043602</v>
      </c>
      <c r="AJ17">
        <f t="shared" si="22"/>
        <v>65.664422511289317</v>
      </c>
      <c r="AK17">
        <f t="shared" si="23"/>
        <v>86.641718379678551</v>
      </c>
      <c r="AL17">
        <f t="shared" si="24"/>
        <v>12540</v>
      </c>
      <c r="AM17">
        <f t="shared" si="25"/>
        <v>0.32979906500625705</v>
      </c>
      <c r="AN17">
        <f t="shared" si="26"/>
        <v>0.41624060207716235</v>
      </c>
      <c r="AO17">
        <f t="shared" si="27"/>
        <v>0.50405334116693001</v>
      </c>
      <c r="AP17">
        <f t="shared" si="28"/>
        <v>5.2489151422831126</v>
      </c>
      <c r="AQ17">
        <f t="shared" si="28"/>
        <v>4.4164499557418022</v>
      </c>
      <c r="AR17">
        <f t="shared" si="28"/>
        <v>4.0111290414351224</v>
      </c>
    </row>
    <row r="18" spans="1:44" x14ac:dyDescent="0.35">
      <c r="A18">
        <v>34</v>
      </c>
      <c r="B18" s="1">
        <v>375</v>
      </c>
      <c r="C18" s="1">
        <v>0.02</v>
      </c>
      <c r="D18" s="1">
        <v>0.03</v>
      </c>
      <c r="E18" s="1">
        <v>0.04</v>
      </c>
      <c r="F18" s="1">
        <v>6.14</v>
      </c>
      <c r="G18" s="1">
        <v>4180</v>
      </c>
      <c r="H18" s="1">
        <v>0.60699999999999998</v>
      </c>
      <c r="I18">
        <f t="shared" si="0"/>
        <v>8.9100000000000008E-4</v>
      </c>
      <c r="J18">
        <f t="shared" si="1"/>
        <v>7145.0030568752109</v>
      </c>
      <c r="K18">
        <f t="shared" si="2"/>
        <v>4763.3353712501412</v>
      </c>
      <c r="L18">
        <f t="shared" si="3"/>
        <v>3572.5015284376054</v>
      </c>
      <c r="M18">
        <f t="shared" si="4"/>
        <v>3.4658677392294363E-2</v>
      </c>
      <c r="N18">
        <f t="shared" si="4"/>
        <v>3.9194414989471828E-2</v>
      </c>
      <c r="O18">
        <f t="shared" si="4"/>
        <v>4.2975102329201847E-2</v>
      </c>
      <c r="P18">
        <f t="shared" si="5"/>
        <v>55.092858589162411</v>
      </c>
      <c r="Q18">
        <f t="shared" si="6"/>
        <v>36.616012690345066</v>
      </c>
      <c r="R18">
        <f t="shared" si="7"/>
        <v>26.596078240985289</v>
      </c>
      <c r="S18">
        <f t="shared" si="8"/>
        <v>1672.068258181079</v>
      </c>
      <c r="T18">
        <f t="shared" si="9"/>
        <v>740.86399010131515</v>
      </c>
      <c r="U18">
        <f t="shared" si="10"/>
        <v>403.59548730695172</v>
      </c>
      <c r="V18">
        <v>0.69530000000000003</v>
      </c>
      <c r="W18">
        <v>4.02E-2</v>
      </c>
      <c r="X18">
        <f t="shared" si="11"/>
        <v>3.9320000000000003E-5</v>
      </c>
      <c r="Y18">
        <v>0.6925</v>
      </c>
      <c r="Z18">
        <f t="shared" si="12"/>
        <v>11976.093591047813</v>
      </c>
      <c r="AA18">
        <f t="shared" si="13"/>
        <v>17964.140386571718</v>
      </c>
      <c r="AB18">
        <f t="shared" si="14"/>
        <v>23952.187182095626</v>
      </c>
      <c r="AC18">
        <f t="shared" si="15"/>
        <v>58.775095578630058</v>
      </c>
      <c r="AD18">
        <f t="shared" si="16"/>
        <v>73.935048460341307</v>
      </c>
      <c r="AE18">
        <f t="shared" si="17"/>
        <v>87.360803543036084</v>
      </c>
      <c r="AF18">
        <f t="shared" si="18"/>
        <v>118.13794211304642</v>
      </c>
      <c r="AG18">
        <f t="shared" si="19"/>
        <v>99.07296493685736</v>
      </c>
      <c r="AH18">
        <f t="shared" si="20"/>
        <v>87.79760756075126</v>
      </c>
      <c r="AI18">
        <f t="shared" si="21"/>
        <v>48.096936952163858</v>
      </c>
      <c r="AJ18">
        <f t="shared" si="22"/>
        <v>66.283500529303637</v>
      </c>
      <c r="AK18">
        <f t="shared" si="23"/>
        <v>87.534787255274935</v>
      </c>
      <c r="AL18">
        <f t="shared" si="24"/>
        <v>12540</v>
      </c>
      <c r="AM18">
        <f t="shared" si="25"/>
        <v>0.32470512631174581</v>
      </c>
      <c r="AN18">
        <f t="shared" si="26"/>
        <v>0.40999875233944189</v>
      </c>
      <c r="AO18">
        <f t="shared" si="27"/>
        <v>0.49685487819305008</v>
      </c>
      <c r="AP18">
        <f t="shared" si="28"/>
        <v>5.1678425899792586</v>
      </c>
      <c r="AQ18">
        <f t="shared" si="28"/>
        <v>4.350221873088798</v>
      </c>
      <c r="AR18">
        <f t="shared" si="28"/>
        <v>3.9538454931872735</v>
      </c>
    </row>
    <row r="19" spans="1:44" x14ac:dyDescent="0.35">
      <c r="A19">
        <v>35</v>
      </c>
      <c r="B19" s="1">
        <v>375</v>
      </c>
      <c r="C19" s="1">
        <v>0.02</v>
      </c>
      <c r="D19" s="1">
        <v>0.03</v>
      </c>
      <c r="E19" s="1">
        <v>0.04</v>
      </c>
      <c r="F19" s="1">
        <v>6.14</v>
      </c>
      <c r="G19" s="1">
        <v>4180</v>
      </c>
      <c r="H19" s="1">
        <v>0.60699999999999998</v>
      </c>
      <c r="I19">
        <f t="shared" si="0"/>
        <v>8.9100000000000008E-4</v>
      </c>
      <c r="J19">
        <f t="shared" si="1"/>
        <v>7145.0030568752109</v>
      </c>
      <c r="K19">
        <f t="shared" si="2"/>
        <v>4763.3353712501412</v>
      </c>
      <c r="L19">
        <f t="shared" si="3"/>
        <v>3572.5015284376054</v>
      </c>
      <c r="M19">
        <f t="shared" si="4"/>
        <v>3.4658677392294363E-2</v>
      </c>
      <c r="N19">
        <f t="shared" si="4"/>
        <v>3.9194414989471828E-2</v>
      </c>
      <c r="O19">
        <f t="shared" si="4"/>
        <v>4.2975102329201847E-2</v>
      </c>
      <c r="P19">
        <f t="shared" si="5"/>
        <v>55.092858589162411</v>
      </c>
      <c r="Q19">
        <f t="shared" si="6"/>
        <v>36.616012690345066</v>
      </c>
      <c r="R19">
        <f t="shared" si="7"/>
        <v>26.596078240985289</v>
      </c>
      <c r="S19">
        <f t="shared" si="8"/>
        <v>1672.068258181079</v>
      </c>
      <c r="T19">
        <f t="shared" si="9"/>
        <v>740.86399010131515</v>
      </c>
      <c r="U19">
        <f t="shared" si="10"/>
        <v>403.59548730695172</v>
      </c>
      <c r="V19">
        <v>0.69530000000000003</v>
      </c>
      <c r="W19">
        <v>4.02E-2</v>
      </c>
      <c r="X19">
        <f t="shared" si="11"/>
        <v>3.9320000000000003E-5</v>
      </c>
      <c r="Y19">
        <v>0.6925</v>
      </c>
      <c r="Z19">
        <f t="shared" si="12"/>
        <v>12328.331637843336</v>
      </c>
      <c r="AA19">
        <f t="shared" si="13"/>
        <v>18492.497456765002</v>
      </c>
      <c r="AB19">
        <f t="shared" si="14"/>
        <v>24656.663275686671</v>
      </c>
      <c r="AC19">
        <f t="shared" si="15"/>
        <v>59.735216002091612</v>
      </c>
      <c r="AD19">
        <f t="shared" si="16"/>
        <v>75.17650318931743</v>
      </c>
      <c r="AE19">
        <f t="shared" si="17"/>
        <v>88.860280173881222</v>
      </c>
      <c r="AF19">
        <f t="shared" si="18"/>
        <v>120.06778416420414</v>
      </c>
      <c r="AG19">
        <f t="shared" si="19"/>
        <v>100.73651427368536</v>
      </c>
      <c r="AH19">
        <f t="shared" si="20"/>
        <v>89.304581574750628</v>
      </c>
      <c r="AI19">
        <f t="shared" si="21"/>
        <v>48.448958931977614</v>
      </c>
      <c r="AJ19">
        <f t="shared" si="22"/>
        <v>66.893724887883039</v>
      </c>
      <c r="AK19">
        <f t="shared" si="23"/>
        <v>88.41367251596877</v>
      </c>
      <c r="AL19">
        <f t="shared" si="24"/>
        <v>12540</v>
      </c>
      <c r="AM19">
        <f t="shared" si="25"/>
        <v>0.31983056698689416</v>
      </c>
      <c r="AN19">
        <f t="shared" si="26"/>
        <v>0.40402670697144799</v>
      </c>
      <c r="AO19">
        <f t="shared" si="27"/>
        <v>0.48996869084855055</v>
      </c>
      <c r="AP19">
        <f t="shared" si="28"/>
        <v>5.0902615687847756</v>
      </c>
      <c r="AQ19">
        <f t="shared" si="28"/>
        <v>4.286856503709779</v>
      </c>
      <c r="AR19">
        <f t="shared" si="28"/>
        <v>3.8990469554405758</v>
      </c>
    </row>
    <row r="20" spans="1:44" x14ac:dyDescent="0.35">
      <c r="A20">
        <v>36</v>
      </c>
      <c r="B20" s="1">
        <v>375</v>
      </c>
      <c r="C20" s="1">
        <v>0.02</v>
      </c>
      <c r="D20" s="1">
        <v>0.03</v>
      </c>
      <c r="E20" s="1">
        <v>0.04</v>
      </c>
      <c r="F20" s="1">
        <v>6.14</v>
      </c>
      <c r="G20" s="1">
        <v>4180</v>
      </c>
      <c r="H20" s="1">
        <v>0.60699999999999998</v>
      </c>
      <c r="I20">
        <f t="shared" si="0"/>
        <v>8.9100000000000008E-4</v>
      </c>
      <c r="J20">
        <f t="shared" si="1"/>
        <v>7145.0030568752109</v>
      </c>
      <c r="K20">
        <f t="shared" si="2"/>
        <v>4763.3353712501412</v>
      </c>
      <c r="L20">
        <f t="shared" si="3"/>
        <v>3572.5015284376054</v>
      </c>
      <c r="M20">
        <f t="shared" si="4"/>
        <v>3.4658677392294363E-2</v>
      </c>
      <c r="N20">
        <f t="shared" si="4"/>
        <v>3.9194414989471828E-2</v>
      </c>
      <c r="O20">
        <f t="shared" si="4"/>
        <v>4.2975102329201847E-2</v>
      </c>
      <c r="P20">
        <f t="shared" si="5"/>
        <v>55.092858589162411</v>
      </c>
      <c r="Q20">
        <f t="shared" si="6"/>
        <v>36.616012690345066</v>
      </c>
      <c r="R20">
        <f t="shared" si="7"/>
        <v>26.596078240985289</v>
      </c>
      <c r="S20">
        <f t="shared" si="8"/>
        <v>1672.068258181079</v>
      </c>
      <c r="T20">
        <f t="shared" si="9"/>
        <v>740.86399010131515</v>
      </c>
      <c r="U20">
        <f t="shared" si="10"/>
        <v>403.59548730695172</v>
      </c>
      <c r="V20">
        <v>0.69530000000000003</v>
      </c>
      <c r="W20">
        <v>4.02E-2</v>
      </c>
      <c r="X20">
        <f t="shared" si="11"/>
        <v>3.9320000000000003E-5</v>
      </c>
      <c r="Y20">
        <v>0.6925</v>
      </c>
      <c r="Z20">
        <f t="shared" si="12"/>
        <v>12680.56968463886</v>
      </c>
      <c r="AA20">
        <f t="shared" si="13"/>
        <v>19020.85452695829</v>
      </c>
      <c r="AB20">
        <f t="shared" si="14"/>
        <v>25361.13936927772</v>
      </c>
      <c r="AC20">
        <f t="shared" si="15"/>
        <v>60.685028626552871</v>
      </c>
      <c r="AD20">
        <f t="shared" si="16"/>
        <v>76.405519045604862</v>
      </c>
      <c r="AE20">
        <f t="shared" si="17"/>
        <v>90.345571324311635</v>
      </c>
      <c r="AF20">
        <f t="shared" si="18"/>
        <v>121.97690753937127</v>
      </c>
      <c r="AG20">
        <f t="shared" si="19"/>
        <v>102.38339552111051</v>
      </c>
      <c r="AH20">
        <f t="shared" si="20"/>
        <v>90.79729918093318</v>
      </c>
      <c r="AI20">
        <f t="shared" si="21"/>
        <v>48.796456440736137</v>
      </c>
      <c r="AJ20">
        <f t="shared" si="22"/>
        <v>67.495463423154774</v>
      </c>
      <c r="AK20">
        <f t="shared" si="23"/>
        <v>89.278961145614048</v>
      </c>
      <c r="AL20">
        <f t="shared" si="24"/>
        <v>12540</v>
      </c>
      <c r="AM20">
        <f t="shared" si="25"/>
        <v>0.31516011004177874</v>
      </c>
      <c r="AN20">
        <f t="shared" si="26"/>
        <v>0.39830566243446358</v>
      </c>
      <c r="AO20">
        <f t="shared" si="27"/>
        <v>0.48337299717962195</v>
      </c>
      <c r="AP20">
        <f t="shared" si="28"/>
        <v>5.0159289378534764</v>
      </c>
      <c r="AQ20">
        <f t="shared" si="28"/>
        <v>4.2261543358624492</v>
      </c>
      <c r="AR20">
        <f t="shared" si="28"/>
        <v>3.8465600929140806</v>
      </c>
    </row>
    <row r="21" spans="1:44" x14ac:dyDescent="0.35">
      <c r="A21">
        <v>37</v>
      </c>
      <c r="B21" s="1">
        <v>375</v>
      </c>
      <c r="C21" s="1">
        <v>0.02</v>
      </c>
      <c r="D21" s="1">
        <v>0.03</v>
      </c>
      <c r="E21" s="1">
        <v>0.04</v>
      </c>
      <c r="F21" s="1">
        <v>6.14</v>
      </c>
      <c r="G21" s="1">
        <v>4180</v>
      </c>
      <c r="H21" s="1">
        <v>0.60699999999999998</v>
      </c>
      <c r="I21">
        <f t="shared" si="0"/>
        <v>8.9100000000000008E-4</v>
      </c>
      <c r="J21">
        <f t="shared" si="1"/>
        <v>7145.0030568752109</v>
      </c>
      <c r="K21">
        <f t="shared" si="2"/>
        <v>4763.3353712501412</v>
      </c>
      <c r="L21">
        <f t="shared" si="3"/>
        <v>3572.5015284376054</v>
      </c>
      <c r="M21">
        <f t="shared" si="4"/>
        <v>3.4658677392294363E-2</v>
      </c>
      <c r="N21">
        <f t="shared" si="4"/>
        <v>3.9194414989471828E-2</v>
      </c>
      <c r="O21">
        <f t="shared" si="4"/>
        <v>4.2975102329201847E-2</v>
      </c>
      <c r="P21">
        <f t="shared" si="5"/>
        <v>55.092858589162411</v>
      </c>
      <c r="Q21">
        <f t="shared" si="6"/>
        <v>36.616012690345066</v>
      </c>
      <c r="R21">
        <f t="shared" si="7"/>
        <v>26.596078240985289</v>
      </c>
      <c r="S21">
        <f t="shared" si="8"/>
        <v>1672.068258181079</v>
      </c>
      <c r="T21">
        <f t="shared" si="9"/>
        <v>740.86399010131515</v>
      </c>
      <c r="U21">
        <f t="shared" si="10"/>
        <v>403.59548730695172</v>
      </c>
      <c r="V21">
        <v>0.69530000000000003</v>
      </c>
      <c r="W21">
        <v>4.02E-2</v>
      </c>
      <c r="X21">
        <f t="shared" si="11"/>
        <v>3.9320000000000003E-5</v>
      </c>
      <c r="Y21">
        <v>0.6925</v>
      </c>
      <c r="Z21">
        <f t="shared" si="12"/>
        <v>13032.807731434383</v>
      </c>
      <c r="AA21">
        <f t="shared" si="13"/>
        <v>19549.211597151574</v>
      </c>
      <c r="AB21">
        <f t="shared" si="14"/>
        <v>26065.615462868765</v>
      </c>
      <c r="AC21">
        <f t="shared" si="15"/>
        <v>61.624969306719628</v>
      </c>
      <c r="AD21">
        <f t="shared" si="16"/>
        <v>77.62262450828365</v>
      </c>
      <c r="AE21">
        <f t="shared" si="17"/>
        <v>91.817281972409802</v>
      </c>
      <c r="AF21">
        <f t="shared" si="18"/>
        <v>123.86618830650644</v>
      </c>
      <c r="AG21">
        <f t="shared" si="19"/>
        <v>104.0143168411001</v>
      </c>
      <c r="AH21">
        <f t="shared" si="20"/>
        <v>92.276368382271841</v>
      </c>
      <c r="AI21">
        <f t="shared" si="21"/>
        <v>49.139614890769302</v>
      </c>
      <c r="AJ21">
        <f t="shared" si="22"/>
        <v>68.089058619735994</v>
      </c>
      <c r="AK21">
        <f t="shared" si="23"/>
        <v>90.131199851835063</v>
      </c>
      <c r="AL21">
        <f t="shared" si="24"/>
        <v>12540</v>
      </c>
      <c r="AM21">
        <f t="shared" si="25"/>
        <v>0.3106799285905173</v>
      </c>
      <c r="AN21">
        <f t="shared" si="26"/>
        <v>0.39281860062420842</v>
      </c>
      <c r="AO21">
        <f t="shared" si="27"/>
        <v>0.47704808410147104</v>
      </c>
      <c r="AP21">
        <f t="shared" si="28"/>
        <v>4.9446246354617882</v>
      </c>
      <c r="AQ21">
        <f t="shared" si="28"/>
        <v>4.1679348018522573</v>
      </c>
      <c r="AR21">
        <f t="shared" si="28"/>
        <v>3.796228033863366</v>
      </c>
    </row>
    <row r="22" spans="1:44" x14ac:dyDescent="0.35">
      <c r="A22">
        <v>38</v>
      </c>
      <c r="B22" s="1">
        <v>375</v>
      </c>
      <c r="C22" s="1">
        <v>0.02</v>
      </c>
      <c r="D22" s="1">
        <v>0.03</v>
      </c>
      <c r="E22" s="1">
        <v>0.04</v>
      </c>
      <c r="F22" s="1">
        <v>6.14</v>
      </c>
      <c r="G22" s="1">
        <v>4180</v>
      </c>
      <c r="H22" s="1">
        <v>0.60699999999999998</v>
      </c>
      <c r="I22">
        <f t="shared" si="0"/>
        <v>8.9100000000000008E-4</v>
      </c>
      <c r="J22">
        <f t="shared" si="1"/>
        <v>7145.0030568752109</v>
      </c>
      <c r="K22">
        <f t="shared" si="2"/>
        <v>4763.3353712501412</v>
      </c>
      <c r="L22">
        <f t="shared" si="3"/>
        <v>3572.5015284376054</v>
      </c>
      <c r="M22">
        <f t="shared" si="4"/>
        <v>3.4658677392294363E-2</v>
      </c>
      <c r="N22">
        <f t="shared" si="4"/>
        <v>3.9194414989471828E-2</v>
      </c>
      <c r="O22">
        <f t="shared" si="4"/>
        <v>4.2975102329201847E-2</v>
      </c>
      <c r="P22">
        <f t="shared" si="5"/>
        <v>55.092858589162411</v>
      </c>
      <c r="Q22">
        <f t="shared" si="6"/>
        <v>36.616012690345066</v>
      </c>
      <c r="R22">
        <f t="shared" si="7"/>
        <v>26.596078240985289</v>
      </c>
      <c r="S22">
        <f t="shared" si="8"/>
        <v>1672.068258181079</v>
      </c>
      <c r="T22">
        <f t="shared" si="9"/>
        <v>740.86399010131515</v>
      </c>
      <c r="U22">
        <f t="shared" si="10"/>
        <v>403.59548730695172</v>
      </c>
      <c r="V22">
        <v>0.69530000000000003</v>
      </c>
      <c r="W22">
        <v>4.02E-2</v>
      </c>
      <c r="X22">
        <f t="shared" si="11"/>
        <v>3.9320000000000003E-5</v>
      </c>
      <c r="Y22">
        <v>0.6925</v>
      </c>
      <c r="Z22">
        <f t="shared" si="12"/>
        <v>13385.045778229907</v>
      </c>
      <c r="AA22">
        <f t="shared" si="13"/>
        <v>20077.568667344862</v>
      </c>
      <c r="AB22">
        <f t="shared" si="14"/>
        <v>26770.091556459814</v>
      </c>
      <c r="AC22">
        <f t="shared" si="15"/>
        <v>62.555444385249537</v>
      </c>
      <c r="AD22">
        <f t="shared" si="16"/>
        <v>78.828312193515103</v>
      </c>
      <c r="AE22">
        <f t="shared" si="17"/>
        <v>93.275975966218141</v>
      </c>
      <c r="AF22">
        <f t="shared" si="18"/>
        <v>125.73644321435158</v>
      </c>
      <c r="AG22">
        <f t="shared" si="19"/>
        <v>105.62993833931024</v>
      </c>
      <c r="AH22">
        <f t="shared" si="20"/>
        <v>93.742355846049222</v>
      </c>
      <c r="AI22">
        <f t="shared" si="21"/>
        <v>49.478607209595594</v>
      </c>
      <c r="AJ22">
        <f t="shared" si="22"/>
        <v>68.674829997734307</v>
      </c>
      <c r="AK22">
        <f t="shared" si="23"/>
        <v>90.970898852399642</v>
      </c>
      <c r="AL22">
        <f t="shared" si="24"/>
        <v>12540</v>
      </c>
      <c r="AM22">
        <f t="shared" si="25"/>
        <v>0.30637747345065131</v>
      </c>
      <c r="AN22">
        <f t="shared" si="26"/>
        <v>0.38755007655661738</v>
      </c>
      <c r="AO22">
        <f t="shared" si="27"/>
        <v>0.47097606133977599</v>
      </c>
      <c r="AP22">
        <f t="shared" si="28"/>
        <v>4.8761489351677083</v>
      </c>
      <c r="AQ22">
        <f t="shared" si="28"/>
        <v>4.1120340253085415</v>
      </c>
      <c r="AR22">
        <f t="shared" si="28"/>
        <v>3.7479084120088526</v>
      </c>
    </row>
    <row r="23" spans="1:44" x14ac:dyDescent="0.35">
      <c r="A23">
        <v>39</v>
      </c>
      <c r="B23" s="1">
        <v>375</v>
      </c>
      <c r="C23" s="1">
        <v>0.02</v>
      </c>
      <c r="D23" s="1">
        <v>0.03</v>
      </c>
      <c r="E23" s="1">
        <v>0.04</v>
      </c>
      <c r="F23" s="1">
        <v>6.14</v>
      </c>
      <c r="G23" s="1">
        <v>4180</v>
      </c>
      <c r="H23" s="1">
        <v>0.60699999999999998</v>
      </c>
      <c r="I23">
        <f t="shared" si="0"/>
        <v>8.9100000000000008E-4</v>
      </c>
      <c r="J23">
        <f t="shared" si="1"/>
        <v>7145.0030568752109</v>
      </c>
      <c r="K23">
        <f t="shared" si="2"/>
        <v>4763.3353712501412</v>
      </c>
      <c r="L23">
        <f t="shared" si="3"/>
        <v>3572.5015284376054</v>
      </c>
      <c r="M23">
        <f t="shared" si="4"/>
        <v>3.4658677392294363E-2</v>
      </c>
      <c r="N23">
        <f t="shared" si="4"/>
        <v>3.9194414989471828E-2</v>
      </c>
      <c r="O23">
        <f t="shared" si="4"/>
        <v>4.2975102329201847E-2</v>
      </c>
      <c r="P23">
        <f t="shared" si="5"/>
        <v>55.092858589162411</v>
      </c>
      <c r="Q23">
        <f t="shared" si="6"/>
        <v>36.616012690345066</v>
      </c>
      <c r="R23">
        <f t="shared" si="7"/>
        <v>26.596078240985289</v>
      </c>
      <c r="S23">
        <f t="shared" si="8"/>
        <v>1672.068258181079</v>
      </c>
      <c r="T23">
        <f t="shared" si="9"/>
        <v>740.86399010131515</v>
      </c>
      <c r="U23">
        <f t="shared" si="10"/>
        <v>403.59548730695172</v>
      </c>
      <c r="V23">
        <v>0.69530000000000003</v>
      </c>
      <c r="W23">
        <v>4.02E-2</v>
      </c>
      <c r="X23">
        <f t="shared" si="11"/>
        <v>3.9320000000000003E-5</v>
      </c>
      <c r="Y23">
        <v>0.6925</v>
      </c>
      <c r="Z23">
        <f t="shared" si="12"/>
        <v>13737.283825025432</v>
      </c>
      <c r="AA23">
        <f t="shared" si="13"/>
        <v>20605.925737538146</v>
      </c>
      <c r="AB23">
        <f t="shared" si="14"/>
        <v>27474.567650050863</v>
      </c>
      <c r="AC23">
        <f t="shared" si="15"/>
        <v>63.476833406948181</v>
      </c>
      <c r="AD23">
        <f t="shared" si="16"/>
        <v>80.023042157017002</v>
      </c>
      <c r="AE23">
        <f t="shared" si="17"/>
        <v>94.722179815348156</v>
      </c>
      <c r="AF23">
        <f t="shared" si="18"/>
        <v>127.58843514796585</v>
      </c>
      <c r="AG23">
        <f t="shared" si="19"/>
        <v>107.23087649040279</v>
      </c>
      <c r="AH23">
        <f t="shared" si="20"/>
        <v>95.195790714424902</v>
      </c>
      <c r="AI23">
        <f t="shared" si="21"/>
        <v>49.813594985820586</v>
      </c>
      <c r="AJ23">
        <f t="shared" si="22"/>
        <v>69.253076218310269</v>
      </c>
      <c r="AK23">
        <f t="shared" si="23"/>
        <v>91.798535215406858</v>
      </c>
      <c r="AL23">
        <f t="shared" si="24"/>
        <v>12540</v>
      </c>
      <c r="AM23">
        <f t="shared" si="25"/>
        <v>0.30224132515874463</v>
      </c>
      <c r="AN23">
        <f t="shared" si="26"/>
        <v>0.38248603612816767</v>
      </c>
      <c r="AO23">
        <f t="shared" si="27"/>
        <v>0.46514065023062923</v>
      </c>
      <c r="AP23">
        <f t="shared" si="28"/>
        <v>4.8103200905659032</v>
      </c>
      <c r="AQ23">
        <f t="shared" si="28"/>
        <v>4.0583028875615437</v>
      </c>
      <c r="AR23">
        <f t="shared" si="28"/>
        <v>3.7014716858591492</v>
      </c>
    </row>
    <row r="24" spans="1:44" x14ac:dyDescent="0.35">
      <c r="A24">
        <v>40</v>
      </c>
      <c r="B24" s="1">
        <v>375</v>
      </c>
      <c r="C24" s="1">
        <v>0.02</v>
      </c>
      <c r="D24" s="1">
        <v>0.03</v>
      </c>
      <c r="E24" s="1">
        <v>0.04</v>
      </c>
      <c r="F24" s="1">
        <v>6.14</v>
      </c>
      <c r="G24" s="1">
        <v>4180</v>
      </c>
      <c r="H24" s="1">
        <v>0.60699999999999998</v>
      </c>
      <c r="I24">
        <f t="shared" si="0"/>
        <v>8.9100000000000008E-4</v>
      </c>
      <c r="J24">
        <f t="shared" si="1"/>
        <v>7145.0030568752109</v>
      </c>
      <c r="K24">
        <f t="shared" si="2"/>
        <v>4763.3353712501412</v>
      </c>
      <c r="L24">
        <f t="shared" si="3"/>
        <v>3572.5015284376054</v>
      </c>
      <c r="M24">
        <f t="shared" si="4"/>
        <v>3.4658677392294363E-2</v>
      </c>
      <c r="N24">
        <f t="shared" si="4"/>
        <v>3.9194414989471828E-2</v>
      </c>
      <c r="O24">
        <f t="shared" si="4"/>
        <v>4.2975102329201847E-2</v>
      </c>
      <c r="P24">
        <f t="shared" si="5"/>
        <v>55.092858589162411</v>
      </c>
      <c r="Q24">
        <f t="shared" si="6"/>
        <v>36.616012690345066</v>
      </c>
      <c r="R24">
        <f t="shared" si="7"/>
        <v>26.596078240985289</v>
      </c>
      <c r="S24">
        <f t="shared" si="8"/>
        <v>1672.068258181079</v>
      </c>
      <c r="T24">
        <f t="shared" si="9"/>
        <v>740.86399010131515</v>
      </c>
      <c r="U24">
        <f t="shared" si="10"/>
        <v>403.59548730695172</v>
      </c>
      <c r="V24">
        <v>0.69530000000000003</v>
      </c>
      <c r="W24">
        <v>4.02E-2</v>
      </c>
      <c r="X24">
        <f t="shared" si="11"/>
        <v>3.9320000000000003E-5</v>
      </c>
      <c r="Y24">
        <v>0.6925</v>
      </c>
      <c r="Z24">
        <f t="shared" si="12"/>
        <v>14089.521871820956</v>
      </c>
      <c r="AA24">
        <f t="shared" si="13"/>
        <v>21134.282807731433</v>
      </c>
      <c r="AB24">
        <f t="shared" si="14"/>
        <v>28179.043743641912</v>
      </c>
      <c r="AC24">
        <f t="shared" si="15"/>
        <v>64.389491520699536</v>
      </c>
      <c r="AD24">
        <f t="shared" si="16"/>
        <v>81.207244816275548</v>
      </c>
      <c r="AE24">
        <f t="shared" si="17"/>
        <v>96.156386045691676</v>
      </c>
      <c r="AF24">
        <f t="shared" si="18"/>
        <v>129.42287795660607</v>
      </c>
      <c r="AG24">
        <f t="shared" si="19"/>
        <v>108.81770805380923</v>
      </c>
      <c r="AH24">
        <f t="shared" si="20"/>
        <v>96.637167975920136</v>
      </c>
      <c r="AI24">
        <f t="shared" si="21"/>
        <v>50.144729483337336</v>
      </c>
      <c r="AJ24">
        <f t="shared" si="22"/>
        <v>69.824076947318119</v>
      </c>
      <c r="AK24">
        <f t="shared" si="23"/>
        <v>92.614555815924874</v>
      </c>
      <c r="AL24">
        <f t="shared" si="24"/>
        <v>12540</v>
      </c>
      <c r="AM24">
        <f t="shared" si="25"/>
        <v>0.29826106641698491</v>
      </c>
      <c r="AN24">
        <f t="shared" si="26"/>
        <v>0.37761365904115718</v>
      </c>
      <c r="AO24">
        <f t="shared" si="27"/>
        <v>0.45952700168785282</v>
      </c>
      <c r="AP24">
        <f t="shared" si="28"/>
        <v>4.7469723052123243</v>
      </c>
      <c r="AQ24">
        <f t="shared" si="28"/>
        <v>4.0066053610278498</v>
      </c>
      <c r="AR24">
        <f t="shared" si="28"/>
        <v>3.6567996901409754</v>
      </c>
    </row>
    <row r="25" spans="1:44" x14ac:dyDescent="0.35">
      <c r="D25" s="1"/>
      <c r="G25" s="1"/>
    </row>
  </sheetData>
  <pageMargins left="0.7" right="0.7" top="0.75" bottom="0.75" header="0.3" footer="0.3"/>
  <pageSetup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8038-88A4-4050-9275-3B53E8F2AF7A}">
  <dimension ref="A1:AR25"/>
  <sheetViews>
    <sheetView tabSelected="1" topLeftCell="A24" zoomScale="80" zoomScaleNormal="80" workbookViewId="0">
      <selection activeCell="R27" sqref="R27"/>
    </sheetView>
  </sheetViews>
  <sheetFormatPr defaultRowHeight="14.5" x14ac:dyDescent="0.35"/>
  <cols>
    <col min="2" max="2" width="8.7265625" customWidth="1"/>
    <col min="3" max="3" width="9.54296875" customWidth="1"/>
    <col min="4" max="5" width="9.26953125" customWidth="1"/>
    <col min="15" max="23" width="8.81640625" bestFit="1" customWidth="1"/>
    <col min="24" max="24" width="11" bestFit="1" customWidth="1"/>
    <col min="25" max="29" width="8.81640625" bestFit="1" customWidth="1"/>
  </cols>
  <sheetData>
    <row r="1" spans="1:44" x14ac:dyDescent="0.35">
      <c r="A1" t="s">
        <v>21</v>
      </c>
      <c r="W1" t="s">
        <v>22</v>
      </c>
    </row>
    <row r="3" spans="1:44" x14ac:dyDescent="0.35">
      <c r="A3" t="s">
        <v>0</v>
      </c>
      <c r="B3" s="1" t="s">
        <v>1</v>
      </c>
      <c r="C3" s="1" t="s">
        <v>5</v>
      </c>
      <c r="D3" s="1" t="s">
        <v>6</v>
      </c>
      <c r="E3" t="s">
        <v>7</v>
      </c>
      <c r="F3" s="1" t="s">
        <v>2</v>
      </c>
      <c r="G3" s="1" t="s">
        <v>3</v>
      </c>
      <c r="H3" s="1" t="s">
        <v>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</v>
      </c>
      <c r="W3" s="2" t="s">
        <v>4</v>
      </c>
      <c r="X3" s="2" t="s">
        <v>8</v>
      </c>
      <c r="Y3" s="3" t="s">
        <v>23</v>
      </c>
      <c r="Z3" s="2" t="s">
        <v>9</v>
      </c>
      <c r="AA3" s="2" t="s">
        <v>10</v>
      </c>
      <c r="AB3" s="2" t="s">
        <v>11</v>
      </c>
      <c r="AC3" s="2" t="s">
        <v>15</v>
      </c>
      <c r="AD3" s="2" t="s">
        <v>16</v>
      </c>
      <c r="AE3" s="2" t="s">
        <v>17</v>
      </c>
      <c r="AF3" s="2" t="s">
        <v>24</v>
      </c>
      <c r="AG3" s="2" t="s">
        <v>25</v>
      </c>
      <c r="AH3" s="2" t="s">
        <v>26</v>
      </c>
      <c r="AI3" s="2" t="s">
        <v>27</v>
      </c>
      <c r="AJ3" s="2" t="s">
        <v>28</v>
      </c>
      <c r="AK3" s="2" t="s">
        <v>29</v>
      </c>
      <c r="AL3" s="2" t="s">
        <v>30</v>
      </c>
      <c r="AM3" s="2" t="s">
        <v>31</v>
      </c>
      <c r="AN3" s="2" t="s">
        <v>32</v>
      </c>
      <c r="AO3" s="2" t="s">
        <v>33</v>
      </c>
      <c r="AP3" s="2" t="s">
        <v>34</v>
      </c>
      <c r="AQ3" s="2" t="s">
        <v>35</v>
      </c>
      <c r="AR3" s="2" t="s">
        <v>36</v>
      </c>
    </row>
    <row r="4" spans="1:44" x14ac:dyDescent="0.35">
      <c r="A4">
        <v>20</v>
      </c>
      <c r="B4" s="1">
        <v>500</v>
      </c>
      <c r="C4" s="1">
        <v>0.02</v>
      </c>
      <c r="D4" s="1">
        <v>0.03</v>
      </c>
      <c r="E4" s="1">
        <v>0.04</v>
      </c>
      <c r="F4" s="1">
        <v>6.14</v>
      </c>
      <c r="G4" s="1">
        <v>4180</v>
      </c>
      <c r="H4" s="1">
        <v>0.60699999999999998</v>
      </c>
      <c r="I4">
        <f>0.891*10^(-3)</f>
        <v>8.9100000000000008E-4</v>
      </c>
      <c r="J4">
        <f>0.4/(PI()*C4*I4)</f>
        <v>7145.0030568752109</v>
      </c>
      <c r="K4">
        <f>0.4/(PI()*D4*I4)</f>
        <v>4763.3353712501412</v>
      </c>
      <c r="L4">
        <f>0.4/(PI()*E4*I4)</f>
        <v>3572.5015284376054</v>
      </c>
      <c r="M4">
        <f>(0.7901* LN(J4)-1.64)^(-2)</f>
        <v>3.4658677392294363E-2</v>
      </c>
      <c r="N4">
        <f>(0.7901* LN(K4)-1.64)^(-2)</f>
        <v>3.9194414989471828E-2</v>
      </c>
      <c r="O4">
        <f>(0.7901* LN(L4)-1.64)^(-2)</f>
        <v>4.2975102329201847E-2</v>
      </c>
      <c r="P4">
        <f>((M4/8)*(J4-1000)*F4)/(1+(12.7*(M4/8)^(1/2)*(F4^(2/3)-1)))</f>
        <v>55.092858589162411</v>
      </c>
      <c r="Q4">
        <f>((N4/8)*(K4-1000)*F4)/(1+(12.7*(N4/8)^(1/2)*(F4^(2/3)-1)))</f>
        <v>36.616012690345066</v>
      </c>
      <c r="R4">
        <f>((O4/8)*(L4-1000)*F4)/(1+(12.7*(O4/8)^(1/2)*(F4^(2/3)-1)))</f>
        <v>26.596078240985289</v>
      </c>
      <c r="S4">
        <f>(P4*H4)/C4</f>
        <v>1672.068258181079</v>
      </c>
      <c r="T4">
        <f>(Q4*H4)/D4</f>
        <v>740.86399010131515</v>
      </c>
      <c r="U4">
        <f>(R4*H4)/E4</f>
        <v>403.59548730695172</v>
      </c>
      <c r="V4">
        <v>0.69350000000000001</v>
      </c>
      <c r="W4">
        <v>4.4499999999999998E-2</v>
      </c>
      <c r="X4">
        <f>5.12*10^(-5)</f>
        <v>5.1200000000000004E-5</v>
      </c>
      <c r="Y4">
        <v>0.6109</v>
      </c>
      <c r="Z4">
        <f>(Y4*A4*C4)/X4</f>
        <v>4772.6562499999991</v>
      </c>
      <c r="AA4">
        <f>(Y4*A4*D4)/X4</f>
        <v>7158.9843749999991</v>
      </c>
      <c r="AB4">
        <f>(Y4*A4*E4)/X4</f>
        <v>9545.3124999999982</v>
      </c>
      <c r="AC4">
        <f>(0.3+0.62*Z4^(1/2)*V4^(1/3))/(1+(0.4/V4)^(2/3))^(1/4)*(1+(Z4/282000)^(5/8))^(4/5)</f>
        <v>35.578603052357423</v>
      </c>
      <c r="AD4">
        <f>(0.3+0.62*AA4^(1/2)*V4^(1/3))/(1+(0.4/V4)^(2/3))^(1/4)*(1+(AA4/282000)^(5/8))^(4/5)</f>
        <v>44.237990132845709</v>
      </c>
      <c r="AE4">
        <f>(0.3+0.62*AB4^(1/2)*V4^(1/3))/(1+(0.4/V4)^(2/3))^(1/4)*(1+(AB4/282000)^(5/8))^(4/5)</f>
        <v>51.771952806030335</v>
      </c>
      <c r="AF4">
        <f>(AC4*W4)/C4</f>
        <v>79.162391791495253</v>
      </c>
      <c r="AG4">
        <f>(AD4*W4)/D4</f>
        <v>65.619685363721132</v>
      </c>
      <c r="AH4">
        <f>(AE4*W4)/E4</f>
        <v>57.59629749670875</v>
      </c>
      <c r="AI4">
        <f>((B4*AF4)+(25*S4))/(S4+AF4)</f>
        <v>46.471835307101962</v>
      </c>
      <c r="AJ4">
        <f>((B4*AG4)+(25*T4))/(T4+AG4)</f>
        <v>63.648458110196216</v>
      </c>
      <c r="AK4">
        <f>((B4*AH4)+(25*U4))/(U4+AH4)</f>
        <v>84.320747273465983</v>
      </c>
      <c r="AL4">
        <f>0.1*4180*(40-10)</f>
        <v>12540</v>
      </c>
      <c r="AM4">
        <f>AL4/((AI4-25)*S4)</f>
        <v>0.3492805213528356</v>
      </c>
      <c r="AN4">
        <f>AL4/((AJ4-25)*T4)</f>
        <v>0.4379523669730494</v>
      </c>
      <c r="AO4">
        <f>AL4/((AK4-25)*U4)</f>
        <v>0.52377482639106565</v>
      </c>
      <c r="AP4">
        <f>AM4/((PI()*C4))</f>
        <v>5.5589721499018081</v>
      </c>
      <c r="AQ4">
        <f>AN4/((PI()*D4))</f>
        <v>4.6468189361704368</v>
      </c>
      <c r="AR4">
        <f>AO4/((PI()*E4))</f>
        <v>4.1680676343618703</v>
      </c>
    </row>
    <row r="5" spans="1:44" x14ac:dyDescent="0.35">
      <c r="A5">
        <v>21</v>
      </c>
      <c r="B5" s="1">
        <v>500</v>
      </c>
      <c r="C5" s="1">
        <v>0.02</v>
      </c>
      <c r="D5" s="1">
        <v>0.03</v>
      </c>
      <c r="E5" s="1">
        <v>0.04</v>
      </c>
      <c r="F5" s="1">
        <v>6.14</v>
      </c>
      <c r="G5" s="1">
        <v>4180</v>
      </c>
      <c r="H5" s="1">
        <v>0.60699999999999998</v>
      </c>
      <c r="I5">
        <f t="shared" ref="I5:I24" si="0">0.891*10^(-3)</f>
        <v>8.9100000000000008E-4</v>
      </c>
      <c r="J5">
        <f t="shared" ref="J5:J24" si="1">0.4/(PI()*C5*I5)</f>
        <v>7145.0030568752109</v>
      </c>
      <c r="K5">
        <f t="shared" ref="K5:K24" si="2">0.4/(PI()*D5*I5)</f>
        <v>4763.3353712501412</v>
      </c>
      <c r="L5">
        <f t="shared" ref="L5:L24" si="3">0.4/(PI()*E5*I5)</f>
        <v>3572.5015284376054</v>
      </c>
      <c r="M5">
        <f t="shared" ref="M5:O24" si="4">(0.7901* LN(J5)-1.64)^(-2)</f>
        <v>3.4658677392294363E-2</v>
      </c>
      <c r="N5">
        <f t="shared" si="4"/>
        <v>3.9194414989471828E-2</v>
      </c>
      <c r="O5">
        <f t="shared" si="4"/>
        <v>4.2975102329201847E-2</v>
      </c>
      <c r="P5">
        <f t="shared" ref="P5:P24" si="5">((M5/8)*(J5-1000)*F5)/(1+(12.7*(M5/8)^(1/2)*(F5^(2/3)-1)))</f>
        <v>55.092858589162411</v>
      </c>
      <c r="Q5">
        <f t="shared" ref="Q5:Q24" si="6">((N5/8)*(K5-1000)*F5)/(1+(12.7*(N5/8)^(1/2)*(F5^(2/3)-1)))</f>
        <v>36.616012690345066</v>
      </c>
      <c r="R5">
        <f t="shared" ref="R5:R24" si="7">((O5/8)*(L5-1000)*F5)/(1+(12.7*(O5/8)^(1/2)*(F5^(2/3)-1)))</f>
        <v>26.596078240985289</v>
      </c>
      <c r="S5">
        <f t="shared" ref="S5:S24" si="8">(P5*H5)/C5</f>
        <v>1672.068258181079</v>
      </c>
      <c r="T5">
        <f t="shared" ref="T5:T24" si="9">(Q5*H5)/D5</f>
        <v>740.86399010131515</v>
      </c>
      <c r="U5">
        <f t="shared" ref="U5:U24" si="10">(R5*H5)/E5</f>
        <v>403.59548730695172</v>
      </c>
      <c r="V5">
        <v>0.69350000000000001</v>
      </c>
      <c r="W5">
        <v>4.4499999999999998E-2</v>
      </c>
      <c r="X5">
        <f t="shared" ref="X5:X24" si="11">5.12*10^(-5)</f>
        <v>5.1200000000000004E-5</v>
      </c>
      <c r="Y5">
        <v>0.6109</v>
      </c>
      <c r="Z5">
        <f t="shared" ref="Z5:Z24" si="12">(Y5*A5*C5)/X5</f>
        <v>5011.2890625</v>
      </c>
      <c r="AA5">
        <f t="shared" ref="AA5:AA24" si="13">(Y5*A5*D5)/X5</f>
        <v>7516.93359375</v>
      </c>
      <c r="AB5">
        <f t="shared" ref="AB5:AB24" si="14">(Y5*A5*E5)/X5</f>
        <v>10022.578125</v>
      </c>
      <c r="AC5">
        <f t="shared" ref="AC5:AC24" si="15">(0.3+0.62*Z5^(1/2)*V5^(1/3))/(1+(0.4/V5)^(2/3))^(1/4)*(1+(Z5/282000)^(5/8))^(4/5)</f>
        <v>36.515738930243856</v>
      </c>
      <c r="AD5">
        <f t="shared" ref="AD5:AD24" si="16">(0.3+0.62*AA5^(1/2)*V5^(1/3))/(1+(0.4/V5)^(2/3))^(1/4)*(1+(AA5/282000)^(5/8))^(4/5)</f>
        <v>45.426088565560534</v>
      </c>
      <c r="AE5">
        <f t="shared" ref="AE5:AE24" si="17">(0.3+0.62*AB5^(1/2)*V5^(1/3))/(1+(0.4/V5)^(2/3))^(1/4)*(1+(AB5/282000)^(5/8))^(4/5)</f>
        <v>53.184598983077002</v>
      </c>
      <c r="AF5">
        <f t="shared" ref="AF5:AF24" si="18">(AC5*W5)/C5</f>
        <v>81.247519119792571</v>
      </c>
      <c r="AG5">
        <f t="shared" ref="AG5:AG24" si="19">(AD5*W5)/D5</f>
        <v>67.382031372248136</v>
      </c>
      <c r="AH5">
        <f t="shared" ref="AH5:AH24" si="20">(AE5*W5)/E5</f>
        <v>59.16786636867316</v>
      </c>
      <c r="AI5">
        <f t="shared" ref="AI5:AI24" si="21">((B5*AF5)+(25*S5))/(S5+AF5)</f>
        <v>47.011192782005594</v>
      </c>
      <c r="AJ5">
        <f t="shared" ref="AJ5:AJ24" si="22">((B5*AG5)+(25*T5))/(T5+AG5)</f>
        <v>64.599904053304101</v>
      </c>
      <c r="AK5">
        <f t="shared" ref="AK5:AK24" si="23">((B5*AH5)+(25*U5))/(U5+AH5)</f>
        <v>85.732416043513737</v>
      </c>
      <c r="AL5">
        <f t="shared" ref="AL5:AL24" si="24">0.1*4180*(40-10)</f>
        <v>12540</v>
      </c>
      <c r="AM5">
        <f t="shared" ref="AM5:AM24" si="25">AL5/((AI5-25)*S5)</f>
        <v>0.34072182751485791</v>
      </c>
      <c r="AN5">
        <f t="shared" ref="AN5:AN24" si="26">AL5/((AJ5-25)*T5)</f>
        <v>0.42742991716432976</v>
      </c>
      <c r="AO5">
        <f t="shared" ref="AO5:AO24" si="27">AL5/((AK5-25)*U5)</f>
        <v>0.51160016559009103</v>
      </c>
      <c r="AP5">
        <f t="shared" ref="AP5:AR24" si="28">AM5/((PI()*C5))</f>
        <v>5.4227563068293785</v>
      </c>
      <c r="AQ5">
        <f t="shared" si="28"/>
        <v>4.5351722761374962</v>
      </c>
      <c r="AR5">
        <f t="shared" si="28"/>
        <v>4.0711847620147585</v>
      </c>
    </row>
    <row r="6" spans="1:44" x14ac:dyDescent="0.35">
      <c r="A6">
        <v>22</v>
      </c>
      <c r="B6" s="1">
        <v>500</v>
      </c>
      <c r="C6" s="1">
        <v>0.02</v>
      </c>
      <c r="D6" s="1">
        <v>0.03</v>
      </c>
      <c r="E6" s="1">
        <v>0.04</v>
      </c>
      <c r="F6" s="1">
        <v>6.14</v>
      </c>
      <c r="G6" s="1">
        <v>4180</v>
      </c>
      <c r="H6" s="1">
        <v>0.60699999999999998</v>
      </c>
      <c r="I6">
        <f t="shared" si="0"/>
        <v>8.9100000000000008E-4</v>
      </c>
      <c r="J6">
        <f t="shared" si="1"/>
        <v>7145.0030568752109</v>
      </c>
      <c r="K6">
        <f t="shared" si="2"/>
        <v>4763.3353712501412</v>
      </c>
      <c r="L6">
        <f t="shared" si="3"/>
        <v>3572.5015284376054</v>
      </c>
      <c r="M6">
        <f t="shared" si="4"/>
        <v>3.4658677392294363E-2</v>
      </c>
      <c r="N6">
        <f t="shared" si="4"/>
        <v>3.9194414989471828E-2</v>
      </c>
      <c r="O6">
        <f t="shared" si="4"/>
        <v>4.2975102329201847E-2</v>
      </c>
      <c r="P6">
        <f t="shared" si="5"/>
        <v>55.092858589162411</v>
      </c>
      <c r="Q6">
        <f t="shared" si="6"/>
        <v>36.616012690345066</v>
      </c>
      <c r="R6">
        <f t="shared" si="7"/>
        <v>26.596078240985289</v>
      </c>
      <c r="S6">
        <f t="shared" si="8"/>
        <v>1672.068258181079</v>
      </c>
      <c r="T6">
        <f t="shared" si="9"/>
        <v>740.86399010131515</v>
      </c>
      <c r="U6">
        <f t="shared" si="10"/>
        <v>403.59548730695172</v>
      </c>
      <c r="V6">
        <v>0.69350000000000001</v>
      </c>
      <c r="W6">
        <v>4.4499999999999998E-2</v>
      </c>
      <c r="X6">
        <f t="shared" si="11"/>
        <v>5.1200000000000004E-5</v>
      </c>
      <c r="Y6">
        <v>0.6109</v>
      </c>
      <c r="Z6">
        <f t="shared" si="12"/>
        <v>5249.9218749999991</v>
      </c>
      <c r="AA6">
        <f t="shared" si="13"/>
        <v>7874.8828124999991</v>
      </c>
      <c r="AB6">
        <f t="shared" si="14"/>
        <v>10499.843749999998</v>
      </c>
      <c r="AC6">
        <f t="shared" si="15"/>
        <v>37.434195905969275</v>
      </c>
      <c r="AD6">
        <f t="shared" si="16"/>
        <v>46.591519483544694</v>
      </c>
      <c r="AE6">
        <f t="shared" si="17"/>
        <v>54.571276147866286</v>
      </c>
      <c r="AF6">
        <f t="shared" si="18"/>
        <v>83.29108589078163</v>
      </c>
      <c r="AG6">
        <f t="shared" si="19"/>
        <v>69.110753900591291</v>
      </c>
      <c r="AH6">
        <f t="shared" si="20"/>
        <v>60.710544714501232</v>
      </c>
      <c r="AI6">
        <f t="shared" si="21"/>
        <v>47.538556525040278</v>
      </c>
      <c r="AJ6">
        <f t="shared" si="22"/>
        <v>65.529174947587748</v>
      </c>
      <c r="AK6">
        <f t="shared" si="23"/>
        <v>87.108839322715653</v>
      </c>
      <c r="AL6">
        <f t="shared" si="24"/>
        <v>12540</v>
      </c>
      <c r="AM6">
        <f t="shared" si="25"/>
        <v>0.33274951845894191</v>
      </c>
      <c r="AN6">
        <f t="shared" si="26"/>
        <v>0.41762961449642355</v>
      </c>
      <c r="AO6">
        <f t="shared" si="27"/>
        <v>0.50026235304616529</v>
      </c>
      <c r="AP6">
        <f t="shared" si="28"/>
        <v>5.2958730674188477</v>
      </c>
      <c r="AQ6">
        <f t="shared" si="28"/>
        <v>4.4311878352445655</v>
      </c>
      <c r="AR6">
        <f t="shared" si="28"/>
        <v>3.9809613165040041</v>
      </c>
    </row>
    <row r="7" spans="1:44" x14ac:dyDescent="0.35">
      <c r="A7">
        <v>23</v>
      </c>
      <c r="B7" s="1">
        <v>500</v>
      </c>
      <c r="C7" s="1">
        <v>0.02</v>
      </c>
      <c r="D7" s="1">
        <v>0.03</v>
      </c>
      <c r="E7" s="1">
        <v>0.04</v>
      </c>
      <c r="F7" s="1">
        <v>6.14</v>
      </c>
      <c r="G7" s="1">
        <v>4180</v>
      </c>
      <c r="H7" s="1">
        <v>0.60699999999999998</v>
      </c>
      <c r="I7">
        <f t="shared" si="0"/>
        <v>8.9100000000000008E-4</v>
      </c>
      <c r="J7">
        <f t="shared" si="1"/>
        <v>7145.0030568752109</v>
      </c>
      <c r="K7">
        <f t="shared" si="2"/>
        <v>4763.3353712501412</v>
      </c>
      <c r="L7">
        <f t="shared" si="3"/>
        <v>3572.5015284376054</v>
      </c>
      <c r="M7">
        <f t="shared" si="4"/>
        <v>3.4658677392294363E-2</v>
      </c>
      <c r="N7">
        <f t="shared" si="4"/>
        <v>3.9194414989471828E-2</v>
      </c>
      <c r="O7">
        <f t="shared" si="4"/>
        <v>4.2975102329201847E-2</v>
      </c>
      <c r="P7">
        <f t="shared" si="5"/>
        <v>55.092858589162411</v>
      </c>
      <c r="Q7">
        <f t="shared" si="6"/>
        <v>36.616012690345066</v>
      </c>
      <c r="R7">
        <f t="shared" si="7"/>
        <v>26.596078240985289</v>
      </c>
      <c r="S7">
        <f t="shared" si="8"/>
        <v>1672.068258181079</v>
      </c>
      <c r="T7">
        <f t="shared" si="9"/>
        <v>740.86399010131515</v>
      </c>
      <c r="U7">
        <f t="shared" si="10"/>
        <v>403.59548730695172</v>
      </c>
      <c r="V7">
        <v>0.69350000000000001</v>
      </c>
      <c r="W7">
        <v>4.4499999999999998E-2</v>
      </c>
      <c r="X7">
        <f t="shared" si="11"/>
        <v>5.1200000000000004E-5</v>
      </c>
      <c r="Y7">
        <v>0.6109</v>
      </c>
      <c r="Z7">
        <f t="shared" si="12"/>
        <v>5488.5546874999991</v>
      </c>
      <c r="AA7">
        <f t="shared" si="13"/>
        <v>8232.8320312499982</v>
      </c>
      <c r="AB7">
        <f t="shared" si="14"/>
        <v>10977.109374999998</v>
      </c>
      <c r="AC7">
        <f t="shared" si="15"/>
        <v>38.335250669919795</v>
      </c>
      <c r="AD7">
        <f t="shared" si="16"/>
        <v>47.735837239711771</v>
      </c>
      <c r="AE7">
        <f t="shared" si="17"/>
        <v>55.933769840680114</v>
      </c>
      <c r="AF7">
        <f t="shared" si="18"/>
        <v>85.29593274057153</v>
      </c>
      <c r="AG7">
        <f t="shared" si="19"/>
        <v>70.808158572239137</v>
      </c>
      <c r="AH7">
        <f t="shared" si="20"/>
        <v>62.226318947756617</v>
      </c>
      <c r="AI7">
        <f t="shared" si="21"/>
        <v>48.054736326750266</v>
      </c>
      <c r="AJ7">
        <f t="shared" si="22"/>
        <v>66.437759539708892</v>
      </c>
      <c r="AK7">
        <f t="shared" si="23"/>
        <v>88.452378362945396</v>
      </c>
      <c r="AL7">
        <f t="shared" si="24"/>
        <v>12540</v>
      </c>
      <c r="AM7">
        <f t="shared" si="25"/>
        <v>0.32529948398346886</v>
      </c>
      <c r="AN7">
        <f t="shared" si="26"/>
        <v>0.408472463213152</v>
      </c>
      <c r="AO7">
        <f t="shared" si="27"/>
        <v>0.48966981074885052</v>
      </c>
      <c r="AP7">
        <f t="shared" si="28"/>
        <v>5.1773020861211902</v>
      </c>
      <c r="AQ7">
        <f t="shared" si="28"/>
        <v>4.3340274424863683</v>
      </c>
      <c r="AR7">
        <f t="shared" si="28"/>
        <v>3.8966685431776229</v>
      </c>
    </row>
    <row r="8" spans="1:44" x14ac:dyDescent="0.35">
      <c r="A8">
        <v>24</v>
      </c>
      <c r="B8" s="1">
        <v>500</v>
      </c>
      <c r="C8" s="1">
        <v>0.02</v>
      </c>
      <c r="D8" s="1">
        <v>0.03</v>
      </c>
      <c r="E8" s="1">
        <v>0.04</v>
      </c>
      <c r="F8" s="1">
        <v>6.14</v>
      </c>
      <c r="G8" s="1">
        <v>4180</v>
      </c>
      <c r="H8" s="1">
        <v>0.60699999999999998</v>
      </c>
      <c r="I8">
        <f t="shared" si="0"/>
        <v>8.9100000000000008E-4</v>
      </c>
      <c r="J8">
        <f t="shared" si="1"/>
        <v>7145.0030568752109</v>
      </c>
      <c r="K8">
        <f t="shared" si="2"/>
        <v>4763.3353712501412</v>
      </c>
      <c r="L8">
        <f t="shared" si="3"/>
        <v>3572.5015284376054</v>
      </c>
      <c r="M8">
        <f t="shared" si="4"/>
        <v>3.4658677392294363E-2</v>
      </c>
      <c r="N8">
        <f t="shared" si="4"/>
        <v>3.9194414989471828E-2</v>
      </c>
      <c r="O8">
        <f t="shared" si="4"/>
        <v>4.2975102329201847E-2</v>
      </c>
      <c r="P8">
        <f t="shared" si="5"/>
        <v>55.092858589162411</v>
      </c>
      <c r="Q8">
        <f t="shared" si="6"/>
        <v>36.616012690345066</v>
      </c>
      <c r="R8">
        <f t="shared" si="7"/>
        <v>26.596078240985289</v>
      </c>
      <c r="S8">
        <f t="shared" si="8"/>
        <v>1672.068258181079</v>
      </c>
      <c r="T8">
        <f t="shared" si="9"/>
        <v>740.86399010131515</v>
      </c>
      <c r="U8">
        <f t="shared" si="10"/>
        <v>403.59548730695172</v>
      </c>
      <c r="V8">
        <v>0.69350000000000001</v>
      </c>
      <c r="W8">
        <v>4.4499999999999998E-2</v>
      </c>
      <c r="X8">
        <f t="shared" si="11"/>
        <v>5.1200000000000004E-5</v>
      </c>
      <c r="Y8">
        <v>0.6109</v>
      </c>
      <c r="Z8">
        <f t="shared" si="12"/>
        <v>5727.1874999999991</v>
      </c>
      <c r="AA8">
        <f t="shared" si="13"/>
        <v>8590.7812499999982</v>
      </c>
      <c r="AB8">
        <f t="shared" si="14"/>
        <v>11454.374999999998</v>
      </c>
      <c r="AC8">
        <f t="shared" si="15"/>
        <v>39.220041834657664</v>
      </c>
      <c r="AD8">
        <f t="shared" si="16"/>
        <v>48.860427850800619</v>
      </c>
      <c r="AE8">
        <f t="shared" si="17"/>
        <v>57.273672002950498</v>
      </c>
      <c r="AF8">
        <f t="shared" si="18"/>
        <v>87.264593082113294</v>
      </c>
      <c r="AG8">
        <f t="shared" si="19"/>
        <v>72.476301312020922</v>
      </c>
      <c r="AH8">
        <f t="shared" si="20"/>
        <v>63.716960103282425</v>
      </c>
      <c r="AI8">
        <f t="shared" si="21"/>
        <v>48.560454569038725</v>
      </c>
      <c r="AJ8">
        <f t="shared" si="22"/>
        <v>67.326985994248091</v>
      </c>
      <c r="AK8">
        <f t="shared" si="23"/>
        <v>89.765139933219615</v>
      </c>
      <c r="AL8">
        <f t="shared" si="24"/>
        <v>12540</v>
      </c>
      <c r="AM8">
        <f t="shared" si="25"/>
        <v>0.31831702603574963</v>
      </c>
      <c r="AN8">
        <f t="shared" si="26"/>
        <v>0.39989106976620814</v>
      </c>
      <c r="AO8">
        <f t="shared" si="27"/>
        <v>0.47974441399471146</v>
      </c>
      <c r="AP8">
        <f t="shared" si="28"/>
        <v>5.0661728163901092</v>
      </c>
      <c r="AQ8">
        <f t="shared" si="28"/>
        <v>4.2429760301065338</v>
      </c>
      <c r="AR8">
        <f t="shared" si="28"/>
        <v>3.8176847453991489</v>
      </c>
    </row>
    <row r="9" spans="1:44" x14ac:dyDescent="0.35">
      <c r="A9">
        <v>25</v>
      </c>
      <c r="B9" s="1">
        <v>500</v>
      </c>
      <c r="C9" s="1">
        <v>0.02</v>
      </c>
      <c r="D9" s="1">
        <v>0.03</v>
      </c>
      <c r="E9" s="1">
        <v>0.04</v>
      </c>
      <c r="F9" s="1">
        <v>6.14</v>
      </c>
      <c r="G9" s="1">
        <v>4180</v>
      </c>
      <c r="H9" s="1">
        <v>0.60699999999999998</v>
      </c>
      <c r="I9">
        <f t="shared" si="0"/>
        <v>8.9100000000000008E-4</v>
      </c>
      <c r="J9">
        <f t="shared" si="1"/>
        <v>7145.0030568752109</v>
      </c>
      <c r="K9">
        <f t="shared" si="2"/>
        <v>4763.3353712501412</v>
      </c>
      <c r="L9">
        <f t="shared" si="3"/>
        <v>3572.5015284376054</v>
      </c>
      <c r="M9">
        <f t="shared" si="4"/>
        <v>3.4658677392294363E-2</v>
      </c>
      <c r="N9">
        <f t="shared" si="4"/>
        <v>3.9194414989471828E-2</v>
      </c>
      <c r="O9">
        <f t="shared" si="4"/>
        <v>4.2975102329201847E-2</v>
      </c>
      <c r="P9">
        <f t="shared" si="5"/>
        <v>55.092858589162411</v>
      </c>
      <c r="Q9">
        <f t="shared" si="6"/>
        <v>36.616012690345066</v>
      </c>
      <c r="R9">
        <f t="shared" si="7"/>
        <v>26.596078240985289</v>
      </c>
      <c r="S9">
        <f t="shared" si="8"/>
        <v>1672.068258181079</v>
      </c>
      <c r="T9">
        <f t="shared" si="9"/>
        <v>740.86399010131515</v>
      </c>
      <c r="U9">
        <f t="shared" si="10"/>
        <v>403.59548730695172</v>
      </c>
      <c r="V9">
        <v>0.69350000000000001</v>
      </c>
      <c r="W9">
        <v>4.4499999999999998E-2</v>
      </c>
      <c r="X9">
        <f t="shared" si="11"/>
        <v>5.1200000000000004E-5</v>
      </c>
      <c r="Y9">
        <v>0.6109</v>
      </c>
      <c r="Z9">
        <f t="shared" si="12"/>
        <v>5965.8203124999991</v>
      </c>
      <c r="AA9">
        <f t="shared" si="13"/>
        <v>8948.73046875</v>
      </c>
      <c r="AB9">
        <f t="shared" si="14"/>
        <v>11931.640624999998</v>
      </c>
      <c r="AC9">
        <f t="shared" si="15"/>
        <v>40.089589937611059</v>
      </c>
      <c r="AD9">
        <f t="shared" si="16"/>
        <v>49.966533401756543</v>
      </c>
      <c r="AE9">
        <f t="shared" si="17"/>
        <v>58.592409062339939</v>
      </c>
      <c r="AF9">
        <f t="shared" si="18"/>
        <v>89.199337611184603</v>
      </c>
      <c r="AG9">
        <f t="shared" si="19"/>
        <v>74.117024545938875</v>
      </c>
      <c r="AH9">
        <f t="shared" si="20"/>
        <v>65.184055081853174</v>
      </c>
      <c r="AI9">
        <f t="shared" si="21"/>
        <v>49.056358878421143</v>
      </c>
      <c r="AJ9">
        <f t="shared" si="22"/>
        <v>68.198045140424412</v>
      </c>
      <c r="AK9">
        <f t="shared" si="23"/>
        <v>91.049013158940454</v>
      </c>
      <c r="AL9">
        <f t="shared" si="24"/>
        <v>12540</v>
      </c>
      <c r="AM9">
        <f t="shared" si="25"/>
        <v>0.3117551524887715</v>
      </c>
      <c r="AN9">
        <f t="shared" si="26"/>
        <v>0.39182753882026439</v>
      </c>
      <c r="AO9">
        <f t="shared" si="27"/>
        <v>0.47041905122457034</v>
      </c>
      <c r="AP9">
        <f t="shared" si="28"/>
        <v>4.9617373552955577</v>
      </c>
      <c r="AQ9">
        <f t="shared" si="28"/>
        <v>4.1574193095184393</v>
      </c>
      <c r="AR9">
        <f t="shared" si="28"/>
        <v>3.7434758663494945</v>
      </c>
    </row>
    <row r="10" spans="1:44" x14ac:dyDescent="0.35">
      <c r="A10">
        <v>26</v>
      </c>
      <c r="B10" s="1">
        <v>500</v>
      </c>
      <c r="C10" s="1">
        <v>0.02</v>
      </c>
      <c r="D10" s="1">
        <v>0.03</v>
      </c>
      <c r="E10" s="1">
        <v>0.04</v>
      </c>
      <c r="F10" s="1">
        <v>6.14</v>
      </c>
      <c r="G10" s="1">
        <v>4180</v>
      </c>
      <c r="H10" s="1">
        <v>0.60699999999999998</v>
      </c>
      <c r="I10">
        <f t="shared" si="0"/>
        <v>8.9100000000000008E-4</v>
      </c>
      <c r="J10">
        <f t="shared" si="1"/>
        <v>7145.0030568752109</v>
      </c>
      <c r="K10">
        <f t="shared" si="2"/>
        <v>4763.3353712501412</v>
      </c>
      <c r="L10">
        <f t="shared" si="3"/>
        <v>3572.5015284376054</v>
      </c>
      <c r="M10">
        <f t="shared" si="4"/>
        <v>3.4658677392294363E-2</v>
      </c>
      <c r="N10">
        <f t="shared" si="4"/>
        <v>3.9194414989471828E-2</v>
      </c>
      <c r="O10">
        <f t="shared" si="4"/>
        <v>4.2975102329201847E-2</v>
      </c>
      <c r="P10">
        <f t="shared" si="5"/>
        <v>55.092858589162411</v>
      </c>
      <c r="Q10">
        <f t="shared" si="6"/>
        <v>36.616012690345066</v>
      </c>
      <c r="R10">
        <f t="shared" si="7"/>
        <v>26.596078240985289</v>
      </c>
      <c r="S10">
        <f t="shared" si="8"/>
        <v>1672.068258181079</v>
      </c>
      <c r="T10">
        <f t="shared" si="9"/>
        <v>740.86399010131515</v>
      </c>
      <c r="U10">
        <f t="shared" si="10"/>
        <v>403.59548730695172</v>
      </c>
      <c r="V10">
        <v>0.69350000000000001</v>
      </c>
      <c r="W10">
        <v>4.4499999999999998E-2</v>
      </c>
      <c r="X10">
        <f t="shared" si="11"/>
        <v>5.1200000000000004E-5</v>
      </c>
      <c r="Y10">
        <v>0.6109</v>
      </c>
      <c r="Z10">
        <f t="shared" si="12"/>
        <v>6204.453125</v>
      </c>
      <c r="AA10">
        <f t="shared" si="13"/>
        <v>9306.6796874999982</v>
      </c>
      <c r="AB10">
        <f t="shared" si="14"/>
        <v>12408.90625</v>
      </c>
      <c r="AC10">
        <f t="shared" si="15"/>
        <v>40.944813868607817</v>
      </c>
      <c r="AD10">
        <f t="shared" si="16"/>
        <v>51.055272086117917</v>
      </c>
      <c r="AE10">
        <f t="shared" si="17"/>
        <v>59.89126499353106</v>
      </c>
      <c r="AF10">
        <f t="shared" si="18"/>
        <v>91.102210857652381</v>
      </c>
      <c r="AG10">
        <f t="shared" si="19"/>
        <v>75.731986927741573</v>
      </c>
      <c r="AH10">
        <f t="shared" si="20"/>
        <v>66.629032305303298</v>
      </c>
      <c r="AI10">
        <f t="shared" si="21"/>
        <v>49.543032518561475</v>
      </c>
      <c r="AJ10">
        <f t="shared" si="22"/>
        <v>69.052009564819642</v>
      </c>
      <c r="AK10">
        <f t="shared" si="23"/>
        <v>92.305699777452077</v>
      </c>
      <c r="AL10">
        <f t="shared" si="24"/>
        <v>12540</v>
      </c>
      <c r="AM10">
        <f t="shared" si="25"/>
        <v>0.30557323447275336</v>
      </c>
      <c r="AN10">
        <f t="shared" si="26"/>
        <v>0.38423181771795017</v>
      </c>
      <c r="AO10">
        <f t="shared" si="27"/>
        <v>0.46163570406791693</v>
      </c>
      <c r="AP10">
        <f t="shared" si="28"/>
        <v>4.8633490742917447</v>
      </c>
      <c r="AQ10">
        <f t="shared" si="28"/>
        <v>4.0768262055330577</v>
      </c>
      <c r="AR10">
        <f t="shared" si="28"/>
        <v>3.6735802105058175</v>
      </c>
    </row>
    <row r="11" spans="1:44" x14ac:dyDescent="0.35">
      <c r="A11">
        <v>27</v>
      </c>
      <c r="B11" s="1">
        <v>500</v>
      </c>
      <c r="C11" s="1">
        <v>0.02</v>
      </c>
      <c r="D11" s="1">
        <v>0.03</v>
      </c>
      <c r="E11" s="1">
        <v>0.04</v>
      </c>
      <c r="F11" s="1">
        <v>6.14</v>
      </c>
      <c r="G11" s="1">
        <v>4180</v>
      </c>
      <c r="H11" s="1">
        <v>0.60699999999999998</v>
      </c>
      <c r="I11">
        <f t="shared" si="0"/>
        <v>8.9100000000000008E-4</v>
      </c>
      <c r="J11">
        <f t="shared" si="1"/>
        <v>7145.0030568752109</v>
      </c>
      <c r="K11">
        <f t="shared" si="2"/>
        <v>4763.3353712501412</v>
      </c>
      <c r="L11">
        <f t="shared" si="3"/>
        <v>3572.5015284376054</v>
      </c>
      <c r="M11">
        <f t="shared" si="4"/>
        <v>3.4658677392294363E-2</v>
      </c>
      <c r="N11">
        <f t="shared" si="4"/>
        <v>3.9194414989471828E-2</v>
      </c>
      <c r="O11">
        <f t="shared" si="4"/>
        <v>4.2975102329201847E-2</v>
      </c>
      <c r="P11">
        <f t="shared" si="5"/>
        <v>55.092858589162411</v>
      </c>
      <c r="Q11">
        <f t="shared" si="6"/>
        <v>36.616012690345066</v>
      </c>
      <c r="R11">
        <f t="shared" si="7"/>
        <v>26.596078240985289</v>
      </c>
      <c r="S11">
        <f t="shared" si="8"/>
        <v>1672.068258181079</v>
      </c>
      <c r="T11">
        <f t="shared" si="9"/>
        <v>740.86399010131515</v>
      </c>
      <c r="U11">
        <f t="shared" si="10"/>
        <v>403.59548730695172</v>
      </c>
      <c r="V11">
        <v>0.69350000000000001</v>
      </c>
      <c r="W11">
        <v>4.4499999999999998E-2</v>
      </c>
      <c r="X11">
        <f t="shared" si="11"/>
        <v>5.1200000000000004E-5</v>
      </c>
      <c r="Y11">
        <v>0.6109</v>
      </c>
      <c r="Z11">
        <f t="shared" si="12"/>
        <v>6443.0859375</v>
      </c>
      <c r="AA11">
        <f t="shared" si="13"/>
        <v>9664.6289062499982</v>
      </c>
      <c r="AB11">
        <f t="shared" si="14"/>
        <v>12886.171875</v>
      </c>
      <c r="AC11">
        <f t="shared" si="15"/>
        <v>41.786544473222875</v>
      </c>
      <c r="AD11">
        <f t="shared" si="16"/>
        <v>52.127654799388459</v>
      </c>
      <c r="AE11">
        <f t="shared" si="17"/>
        <v>61.171400410762956</v>
      </c>
      <c r="AF11">
        <f t="shared" si="18"/>
        <v>92.975061452920897</v>
      </c>
      <c r="AG11">
        <f t="shared" si="19"/>
        <v>77.322687952426207</v>
      </c>
      <c r="AH11">
        <f t="shared" si="20"/>
        <v>68.053182956973785</v>
      </c>
      <c r="AI11">
        <f t="shared" si="21"/>
        <v>50.021002996852857</v>
      </c>
      <c r="AJ11">
        <f t="shared" si="22"/>
        <v>69.88984942259107</v>
      </c>
      <c r="AK11">
        <f t="shared" si="23"/>
        <v>93.536739192912279</v>
      </c>
      <c r="AL11">
        <f t="shared" si="24"/>
        <v>12540</v>
      </c>
      <c r="AM11">
        <f t="shared" si="25"/>
        <v>0.29973593909924823</v>
      </c>
      <c r="AN11">
        <f t="shared" si="26"/>
        <v>0.37706038061916469</v>
      </c>
      <c r="AO11">
        <f t="shared" si="27"/>
        <v>0.45334392138342505</v>
      </c>
      <c r="AP11">
        <f t="shared" si="28"/>
        <v>4.770445632993666</v>
      </c>
      <c r="AQ11">
        <f t="shared" si="28"/>
        <v>4.0007348946434371</v>
      </c>
      <c r="AR11">
        <f t="shared" si="28"/>
        <v>3.6075963004417844</v>
      </c>
    </row>
    <row r="12" spans="1:44" x14ac:dyDescent="0.35">
      <c r="A12">
        <v>28</v>
      </c>
      <c r="B12" s="1">
        <v>500</v>
      </c>
      <c r="C12" s="1">
        <v>0.02</v>
      </c>
      <c r="D12" s="1">
        <v>0.03</v>
      </c>
      <c r="E12" s="1">
        <v>0.04</v>
      </c>
      <c r="F12" s="1">
        <v>6.14</v>
      </c>
      <c r="G12" s="1">
        <v>4180</v>
      </c>
      <c r="H12" s="1">
        <v>0.60699999999999998</v>
      </c>
      <c r="I12">
        <f t="shared" si="0"/>
        <v>8.9100000000000008E-4</v>
      </c>
      <c r="J12">
        <f t="shared" si="1"/>
        <v>7145.0030568752109</v>
      </c>
      <c r="K12">
        <f t="shared" si="2"/>
        <v>4763.3353712501412</v>
      </c>
      <c r="L12">
        <f t="shared" si="3"/>
        <v>3572.5015284376054</v>
      </c>
      <c r="M12">
        <f t="shared" si="4"/>
        <v>3.4658677392294363E-2</v>
      </c>
      <c r="N12">
        <f t="shared" si="4"/>
        <v>3.9194414989471828E-2</v>
      </c>
      <c r="O12">
        <f t="shared" si="4"/>
        <v>4.2975102329201847E-2</v>
      </c>
      <c r="P12">
        <f t="shared" si="5"/>
        <v>55.092858589162411</v>
      </c>
      <c r="Q12">
        <f t="shared" si="6"/>
        <v>36.616012690345066</v>
      </c>
      <c r="R12">
        <f t="shared" si="7"/>
        <v>26.596078240985289</v>
      </c>
      <c r="S12">
        <f t="shared" si="8"/>
        <v>1672.068258181079</v>
      </c>
      <c r="T12">
        <f t="shared" si="9"/>
        <v>740.86399010131515</v>
      </c>
      <c r="U12">
        <f t="shared" si="10"/>
        <v>403.59548730695172</v>
      </c>
      <c r="V12">
        <v>0.69350000000000001</v>
      </c>
      <c r="W12">
        <v>4.4499999999999998E-2</v>
      </c>
      <c r="X12">
        <f t="shared" si="11"/>
        <v>5.1200000000000004E-5</v>
      </c>
      <c r="Y12">
        <v>0.6109</v>
      </c>
      <c r="Z12">
        <f t="shared" si="12"/>
        <v>6681.71875</v>
      </c>
      <c r="AA12">
        <f t="shared" si="13"/>
        <v>10022.578124999998</v>
      </c>
      <c r="AB12">
        <f t="shared" si="14"/>
        <v>13363.4375</v>
      </c>
      <c r="AC12">
        <f t="shared" si="15"/>
        <v>42.615535903360076</v>
      </c>
      <c r="AD12">
        <f t="shared" si="16"/>
        <v>53.184598983076995</v>
      </c>
      <c r="AE12">
        <f t="shared" si="17"/>
        <v>62.433868495542917</v>
      </c>
      <c r="AF12">
        <f t="shared" si="18"/>
        <v>94.819567384976168</v>
      </c>
      <c r="AG12">
        <f t="shared" si="19"/>
        <v>78.890488491564199</v>
      </c>
      <c r="AH12">
        <f t="shared" si="20"/>
        <v>69.457678701291485</v>
      </c>
      <c r="AI12">
        <f t="shared" si="21"/>
        <v>50.490749246310813</v>
      </c>
      <c r="AJ12">
        <f t="shared" si="22"/>
        <v>70.712445631057633</v>
      </c>
      <c r="AK12">
        <f t="shared" si="23"/>
        <v>94.743529382780935</v>
      </c>
      <c r="AL12">
        <f t="shared" si="24"/>
        <v>12540</v>
      </c>
      <c r="AM12">
        <f t="shared" si="25"/>
        <v>0.29421237320249427</v>
      </c>
      <c r="AN12">
        <f t="shared" si="26"/>
        <v>0.37027517288900663</v>
      </c>
      <c r="AO12">
        <f t="shared" si="27"/>
        <v>0.44549959515267973</v>
      </c>
      <c r="AP12">
        <f t="shared" si="28"/>
        <v>4.6825353513974441</v>
      </c>
      <c r="AQ12">
        <f t="shared" si="28"/>
        <v>3.928741604632771</v>
      </c>
      <c r="AR12">
        <f t="shared" si="28"/>
        <v>3.5451731356993577</v>
      </c>
    </row>
    <row r="13" spans="1:44" x14ac:dyDescent="0.35">
      <c r="A13">
        <v>29</v>
      </c>
      <c r="B13" s="1">
        <v>500</v>
      </c>
      <c r="C13" s="1">
        <v>0.02</v>
      </c>
      <c r="D13" s="1">
        <v>0.03</v>
      </c>
      <c r="E13" s="1">
        <v>0.04</v>
      </c>
      <c r="F13" s="1">
        <v>6.14</v>
      </c>
      <c r="G13" s="1">
        <v>4180</v>
      </c>
      <c r="H13" s="1">
        <v>0.60699999999999998</v>
      </c>
      <c r="I13">
        <f t="shared" si="0"/>
        <v>8.9100000000000008E-4</v>
      </c>
      <c r="J13">
        <f t="shared" si="1"/>
        <v>7145.0030568752109</v>
      </c>
      <c r="K13">
        <f t="shared" si="2"/>
        <v>4763.3353712501412</v>
      </c>
      <c r="L13">
        <f t="shared" si="3"/>
        <v>3572.5015284376054</v>
      </c>
      <c r="M13">
        <f t="shared" si="4"/>
        <v>3.4658677392294363E-2</v>
      </c>
      <c r="N13">
        <f t="shared" si="4"/>
        <v>3.9194414989471828E-2</v>
      </c>
      <c r="O13">
        <f t="shared" si="4"/>
        <v>4.2975102329201847E-2</v>
      </c>
      <c r="P13">
        <f t="shared" si="5"/>
        <v>55.092858589162411</v>
      </c>
      <c r="Q13">
        <f t="shared" si="6"/>
        <v>36.616012690345066</v>
      </c>
      <c r="R13">
        <f t="shared" si="7"/>
        <v>26.596078240985289</v>
      </c>
      <c r="S13">
        <f t="shared" si="8"/>
        <v>1672.068258181079</v>
      </c>
      <c r="T13">
        <f t="shared" si="9"/>
        <v>740.86399010131515</v>
      </c>
      <c r="U13">
        <f t="shared" si="10"/>
        <v>403.59548730695172</v>
      </c>
      <c r="V13">
        <v>0.69350000000000001</v>
      </c>
      <c r="W13">
        <v>4.4499999999999998E-2</v>
      </c>
      <c r="X13">
        <f t="shared" si="11"/>
        <v>5.1200000000000004E-5</v>
      </c>
      <c r="Y13">
        <v>0.6109</v>
      </c>
      <c r="Z13">
        <f t="shared" si="12"/>
        <v>6920.3515625</v>
      </c>
      <c r="AA13">
        <f t="shared" si="13"/>
        <v>10380.52734375</v>
      </c>
      <c r="AB13">
        <f t="shared" si="14"/>
        <v>13840.703125</v>
      </c>
      <c r="AC13">
        <f t="shared" si="15"/>
        <v>43.432475154714055</v>
      </c>
      <c r="AD13">
        <f t="shared" si="16"/>
        <v>54.226940256154776</v>
      </c>
      <c r="AE13">
        <f t="shared" si="17"/>
        <v>63.67962837759373</v>
      </c>
      <c r="AF13">
        <f t="shared" si="18"/>
        <v>96.637257219238762</v>
      </c>
      <c r="AG13">
        <f t="shared" si="19"/>
        <v>80.436628046629593</v>
      </c>
      <c r="AH13">
        <f t="shared" si="20"/>
        <v>70.843586570073029</v>
      </c>
      <c r="AI13">
        <f t="shared" si="21"/>
        <v>50.952707660748757</v>
      </c>
      <c r="AJ13">
        <f t="shared" si="22"/>
        <v>71.520600956453407</v>
      </c>
      <c r="AK13">
        <f t="shared" si="23"/>
        <v>95.927344465534048</v>
      </c>
      <c r="AL13">
        <f t="shared" si="24"/>
        <v>12540</v>
      </c>
      <c r="AM13">
        <f t="shared" si="25"/>
        <v>0.28897539048726845</v>
      </c>
      <c r="AN13">
        <f t="shared" si="26"/>
        <v>0.36384275699841651</v>
      </c>
      <c r="AO13">
        <f t="shared" si="27"/>
        <v>0.4380639700904948</v>
      </c>
      <c r="AP13">
        <f t="shared" si="28"/>
        <v>4.5991861827959442</v>
      </c>
      <c r="AQ13">
        <f t="shared" si="28"/>
        <v>3.8604915522987526</v>
      </c>
      <c r="AR13">
        <f t="shared" si="28"/>
        <v>3.486002311518122</v>
      </c>
    </row>
    <row r="14" spans="1:44" x14ac:dyDescent="0.35">
      <c r="A14">
        <v>30</v>
      </c>
      <c r="B14" s="1">
        <v>500</v>
      </c>
      <c r="C14" s="1">
        <v>0.02</v>
      </c>
      <c r="D14" s="1">
        <v>0.03</v>
      </c>
      <c r="E14" s="1">
        <v>0.04</v>
      </c>
      <c r="F14" s="1">
        <v>6.14</v>
      </c>
      <c r="G14" s="1">
        <v>4180</v>
      </c>
      <c r="H14" s="1">
        <v>0.60699999999999998</v>
      </c>
      <c r="I14">
        <f t="shared" si="0"/>
        <v>8.9100000000000008E-4</v>
      </c>
      <c r="J14">
        <f t="shared" si="1"/>
        <v>7145.0030568752109</v>
      </c>
      <c r="K14">
        <f t="shared" si="2"/>
        <v>4763.3353712501412</v>
      </c>
      <c r="L14">
        <f t="shared" si="3"/>
        <v>3572.5015284376054</v>
      </c>
      <c r="M14">
        <f t="shared" si="4"/>
        <v>3.4658677392294363E-2</v>
      </c>
      <c r="N14">
        <f t="shared" si="4"/>
        <v>3.9194414989471828E-2</v>
      </c>
      <c r="O14">
        <f t="shared" si="4"/>
        <v>4.2975102329201847E-2</v>
      </c>
      <c r="P14">
        <f t="shared" si="5"/>
        <v>55.092858589162411</v>
      </c>
      <c r="Q14">
        <f t="shared" si="6"/>
        <v>36.616012690345066</v>
      </c>
      <c r="R14">
        <f t="shared" si="7"/>
        <v>26.596078240985289</v>
      </c>
      <c r="S14">
        <f t="shared" si="8"/>
        <v>1672.068258181079</v>
      </c>
      <c r="T14">
        <f t="shared" si="9"/>
        <v>740.86399010131515</v>
      </c>
      <c r="U14">
        <f t="shared" si="10"/>
        <v>403.59548730695172</v>
      </c>
      <c r="V14">
        <v>0.69350000000000001</v>
      </c>
      <c r="W14">
        <v>4.4499999999999998E-2</v>
      </c>
      <c r="X14">
        <f t="shared" si="11"/>
        <v>5.1200000000000004E-5</v>
      </c>
      <c r="Y14">
        <v>0.6109</v>
      </c>
      <c r="Z14">
        <f t="shared" si="12"/>
        <v>7158.9843749999991</v>
      </c>
      <c r="AA14">
        <f t="shared" si="13"/>
        <v>10738.476562499998</v>
      </c>
      <c r="AB14">
        <f t="shared" si="14"/>
        <v>14317.968749999998</v>
      </c>
      <c r="AC14">
        <f t="shared" si="15"/>
        <v>44.237990132845709</v>
      </c>
      <c r="AD14">
        <f t="shared" si="16"/>
        <v>55.255442251107596</v>
      </c>
      <c r="AE14">
        <f t="shared" si="17"/>
        <v>64.909556449379011</v>
      </c>
      <c r="AF14">
        <f t="shared" si="18"/>
        <v>98.429528045581691</v>
      </c>
      <c r="AG14">
        <f t="shared" si="19"/>
        <v>81.96223933914294</v>
      </c>
      <c r="AH14">
        <f t="shared" si="20"/>
        <v>72.211881549934148</v>
      </c>
      <c r="AI14">
        <f t="shared" si="21"/>
        <v>51.407277199309533</v>
      </c>
      <c r="AJ14">
        <f t="shared" si="22"/>
        <v>72.315049390887367</v>
      </c>
      <c r="AK14">
        <f t="shared" si="23"/>
        <v>97.089349558887818</v>
      </c>
      <c r="AL14">
        <f t="shared" si="24"/>
        <v>12540</v>
      </c>
      <c r="AM14">
        <f t="shared" si="25"/>
        <v>0.28400102645428693</v>
      </c>
      <c r="AN14">
        <f t="shared" si="26"/>
        <v>0.35773361598728615</v>
      </c>
      <c r="AO14">
        <f t="shared" si="27"/>
        <v>0.43100283598990047</v>
      </c>
      <c r="AP14">
        <f t="shared" si="28"/>
        <v>4.5200167203371899</v>
      </c>
      <c r="AQ14">
        <f t="shared" si="28"/>
        <v>3.7956715529676313</v>
      </c>
      <c r="AR14">
        <f t="shared" si="28"/>
        <v>3.4298115917209051</v>
      </c>
    </row>
    <row r="15" spans="1:44" x14ac:dyDescent="0.35">
      <c r="A15">
        <v>31</v>
      </c>
      <c r="B15" s="1">
        <v>500</v>
      </c>
      <c r="C15" s="1">
        <v>0.02</v>
      </c>
      <c r="D15" s="1">
        <v>0.03</v>
      </c>
      <c r="E15" s="1">
        <v>0.04</v>
      </c>
      <c r="F15" s="1">
        <v>6.14</v>
      </c>
      <c r="G15" s="1">
        <v>4180</v>
      </c>
      <c r="H15" s="1">
        <v>0.60699999999999998</v>
      </c>
      <c r="I15">
        <f t="shared" si="0"/>
        <v>8.9100000000000008E-4</v>
      </c>
      <c r="J15">
        <f t="shared" si="1"/>
        <v>7145.0030568752109</v>
      </c>
      <c r="K15">
        <f t="shared" si="2"/>
        <v>4763.3353712501412</v>
      </c>
      <c r="L15">
        <f t="shared" si="3"/>
        <v>3572.5015284376054</v>
      </c>
      <c r="M15">
        <f t="shared" si="4"/>
        <v>3.4658677392294363E-2</v>
      </c>
      <c r="N15">
        <f t="shared" si="4"/>
        <v>3.9194414989471828E-2</v>
      </c>
      <c r="O15">
        <f t="shared" si="4"/>
        <v>4.2975102329201847E-2</v>
      </c>
      <c r="P15">
        <f t="shared" si="5"/>
        <v>55.092858589162411</v>
      </c>
      <c r="Q15">
        <f t="shared" si="6"/>
        <v>36.616012690345066</v>
      </c>
      <c r="R15">
        <f t="shared" si="7"/>
        <v>26.596078240985289</v>
      </c>
      <c r="S15">
        <f t="shared" si="8"/>
        <v>1672.068258181079</v>
      </c>
      <c r="T15">
        <f t="shared" si="9"/>
        <v>740.86399010131515</v>
      </c>
      <c r="U15">
        <f t="shared" si="10"/>
        <v>403.59548730695172</v>
      </c>
      <c r="V15">
        <v>0.69350000000000001</v>
      </c>
      <c r="W15">
        <v>4.4499999999999998E-2</v>
      </c>
      <c r="X15">
        <f t="shared" si="11"/>
        <v>5.1200000000000004E-5</v>
      </c>
      <c r="Y15">
        <v>0.6109</v>
      </c>
      <c r="Z15">
        <f t="shared" si="12"/>
        <v>7397.6171874999991</v>
      </c>
      <c r="AA15">
        <f t="shared" si="13"/>
        <v>11096.42578125</v>
      </c>
      <c r="AB15">
        <f t="shared" si="14"/>
        <v>14795.234374999998</v>
      </c>
      <c r="AC15">
        <f t="shared" si="15"/>
        <v>45.032656516017369</v>
      </c>
      <c r="AD15">
        <f t="shared" si="16"/>
        <v>56.270804981903133</v>
      </c>
      <c r="AE15">
        <f t="shared" si="17"/>
        <v>66.12445599106151</v>
      </c>
      <c r="AF15">
        <f t="shared" si="18"/>
        <v>100.19766074813865</v>
      </c>
      <c r="AG15">
        <f t="shared" si="19"/>
        <v>83.468360723156323</v>
      </c>
      <c r="AH15">
        <f t="shared" si="20"/>
        <v>73.563457290055922</v>
      </c>
      <c r="AI15">
        <f t="shared" si="21"/>
        <v>51.854823729907032</v>
      </c>
      <c r="AJ15">
        <f t="shared" si="22"/>
        <v>73.096464131057203</v>
      </c>
      <c r="AK15">
        <f t="shared" si="23"/>
        <v>98.230613422300905</v>
      </c>
      <c r="AL15">
        <f t="shared" si="24"/>
        <v>12540</v>
      </c>
      <c r="AM15">
        <f t="shared" si="25"/>
        <v>0.27926803414891593</v>
      </c>
      <c r="AN15">
        <f t="shared" si="26"/>
        <v>0.35192158124342204</v>
      </c>
      <c r="AO15">
        <f t="shared" si="27"/>
        <v>0.4242858642378376</v>
      </c>
      <c r="AP15">
        <f t="shared" si="28"/>
        <v>4.44468880823562</v>
      </c>
      <c r="AQ15">
        <f t="shared" si="28"/>
        <v>3.734003949040444</v>
      </c>
      <c r="AR15">
        <f t="shared" si="28"/>
        <v>3.3763596288734337</v>
      </c>
    </row>
    <row r="16" spans="1:44" x14ac:dyDescent="0.35">
      <c r="A16">
        <v>32</v>
      </c>
      <c r="B16" s="1">
        <v>500</v>
      </c>
      <c r="C16" s="1">
        <v>0.02</v>
      </c>
      <c r="D16" s="1">
        <v>0.03</v>
      </c>
      <c r="E16" s="1">
        <v>0.04</v>
      </c>
      <c r="F16" s="1">
        <v>6.14</v>
      </c>
      <c r="G16" s="1">
        <v>4180</v>
      </c>
      <c r="H16" s="1">
        <v>0.60699999999999998</v>
      </c>
      <c r="I16">
        <f t="shared" si="0"/>
        <v>8.9100000000000008E-4</v>
      </c>
      <c r="J16">
        <f t="shared" si="1"/>
        <v>7145.0030568752109</v>
      </c>
      <c r="K16">
        <f t="shared" si="2"/>
        <v>4763.3353712501412</v>
      </c>
      <c r="L16">
        <f t="shared" si="3"/>
        <v>3572.5015284376054</v>
      </c>
      <c r="M16">
        <f t="shared" si="4"/>
        <v>3.4658677392294363E-2</v>
      </c>
      <c r="N16">
        <f t="shared" si="4"/>
        <v>3.9194414989471828E-2</v>
      </c>
      <c r="O16">
        <f t="shared" si="4"/>
        <v>4.2975102329201847E-2</v>
      </c>
      <c r="P16">
        <f t="shared" si="5"/>
        <v>55.092858589162411</v>
      </c>
      <c r="Q16">
        <f t="shared" si="6"/>
        <v>36.616012690345066</v>
      </c>
      <c r="R16">
        <f t="shared" si="7"/>
        <v>26.596078240985289</v>
      </c>
      <c r="S16">
        <f t="shared" si="8"/>
        <v>1672.068258181079</v>
      </c>
      <c r="T16">
        <f t="shared" si="9"/>
        <v>740.86399010131515</v>
      </c>
      <c r="U16">
        <f t="shared" si="10"/>
        <v>403.59548730695172</v>
      </c>
      <c r="V16">
        <v>0.69350000000000001</v>
      </c>
      <c r="W16">
        <v>4.4499999999999998E-2</v>
      </c>
      <c r="X16">
        <f t="shared" si="11"/>
        <v>5.1200000000000004E-5</v>
      </c>
      <c r="Y16">
        <v>0.6109</v>
      </c>
      <c r="Z16">
        <f t="shared" si="12"/>
        <v>7636.2499999999991</v>
      </c>
      <c r="AA16">
        <f t="shared" si="13"/>
        <v>11454.374999999998</v>
      </c>
      <c r="AB16">
        <f t="shared" si="14"/>
        <v>15272.499999999998</v>
      </c>
      <c r="AC16">
        <f t="shared" si="15"/>
        <v>45.817003627043341</v>
      </c>
      <c r="AD16">
        <f t="shared" si="16"/>
        <v>57.273672002950498</v>
      </c>
      <c r="AE16">
        <f t="shared" si="17"/>
        <v>67.325065404157954</v>
      </c>
      <c r="AF16">
        <f t="shared" si="18"/>
        <v>101.94283307017142</v>
      </c>
      <c r="AG16">
        <f t="shared" si="19"/>
        <v>84.955946804376566</v>
      </c>
      <c r="AH16">
        <f t="shared" si="20"/>
        <v>74.899135262125711</v>
      </c>
      <c r="AI16">
        <f t="shared" si="21"/>
        <v>52.295683745797604</v>
      </c>
      <c r="AJ16">
        <f t="shared" si="22"/>
        <v>73.865464405332332</v>
      </c>
      <c r="AK16">
        <f t="shared" si="23"/>
        <v>99.352119274597825</v>
      </c>
      <c r="AL16">
        <f t="shared" si="24"/>
        <v>12540</v>
      </c>
      <c r="AM16">
        <f t="shared" si="25"/>
        <v>0.27475750013484956</v>
      </c>
      <c r="AN16">
        <f t="shared" si="26"/>
        <v>0.34638335919247193</v>
      </c>
      <c r="AO16">
        <f t="shared" si="27"/>
        <v>0.41788605903481146</v>
      </c>
      <c r="AP16">
        <f t="shared" si="28"/>
        <v>4.3729014298033402</v>
      </c>
      <c r="AQ16">
        <f t="shared" si="28"/>
        <v>3.6752415880171609</v>
      </c>
      <c r="AR16">
        <f t="shared" si="28"/>
        <v>3.3254315972290915</v>
      </c>
    </row>
    <row r="17" spans="1:44" x14ac:dyDescent="0.35">
      <c r="A17">
        <v>33</v>
      </c>
      <c r="B17" s="1">
        <v>500</v>
      </c>
      <c r="C17" s="1">
        <v>0.02</v>
      </c>
      <c r="D17" s="1">
        <v>0.03</v>
      </c>
      <c r="E17" s="1">
        <v>0.04</v>
      </c>
      <c r="F17" s="1">
        <v>6.14</v>
      </c>
      <c r="G17" s="1">
        <v>4180</v>
      </c>
      <c r="H17" s="1">
        <v>0.60699999999999998</v>
      </c>
      <c r="I17">
        <f t="shared" si="0"/>
        <v>8.9100000000000008E-4</v>
      </c>
      <c r="J17">
        <f t="shared" si="1"/>
        <v>7145.0030568752109</v>
      </c>
      <c r="K17">
        <f t="shared" si="2"/>
        <v>4763.3353712501412</v>
      </c>
      <c r="L17">
        <f t="shared" si="3"/>
        <v>3572.5015284376054</v>
      </c>
      <c r="M17">
        <f t="shared" si="4"/>
        <v>3.4658677392294363E-2</v>
      </c>
      <c r="N17">
        <f t="shared" si="4"/>
        <v>3.9194414989471828E-2</v>
      </c>
      <c r="O17">
        <f t="shared" si="4"/>
        <v>4.2975102329201847E-2</v>
      </c>
      <c r="P17">
        <f t="shared" si="5"/>
        <v>55.092858589162411</v>
      </c>
      <c r="Q17">
        <f t="shared" si="6"/>
        <v>36.616012690345066</v>
      </c>
      <c r="R17">
        <f t="shared" si="7"/>
        <v>26.596078240985289</v>
      </c>
      <c r="S17">
        <f t="shared" si="8"/>
        <v>1672.068258181079</v>
      </c>
      <c r="T17">
        <f t="shared" si="9"/>
        <v>740.86399010131515</v>
      </c>
      <c r="U17">
        <f t="shared" si="10"/>
        <v>403.59548730695172</v>
      </c>
      <c r="V17">
        <v>0.69350000000000001</v>
      </c>
      <c r="W17">
        <v>4.4499999999999998E-2</v>
      </c>
      <c r="X17">
        <f t="shared" si="11"/>
        <v>5.1200000000000004E-5</v>
      </c>
      <c r="Y17">
        <v>0.6109</v>
      </c>
      <c r="Z17">
        <f t="shared" si="12"/>
        <v>7874.8828125</v>
      </c>
      <c r="AA17">
        <f t="shared" si="13"/>
        <v>11812.324218749998</v>
      </c>
      <c r="AB17">
        <f t="shared" si="14"/>
        <v>15749.765625</v>
      </c>
      <c r="AC17">
        <f t="shared" si="15"/>
        <v>46.591519483544694</v>
      </c>
      <c r="AD17">
        <f t="shared" si="16"/>
        <v>58.264636565789267</v>
      </c>
      <c r="AE17">
        <f t="shared" si="17"/>
        <v>68.512065291883772</v>
      </c>
      <c r="AF17">
        <f t="shared" si="18"/>
        <v>103.66613085088694</v>
      </c>
      <c r="AG17">
        <f t="shared" si="19"/>
        <v>86.42587757258741</v>
      </c>
      <c r="AH17">
        <f t="shared" si="20"/>
        <v>76.219672637220697</v>
      </c>
      <c r="AI17">
        <f t="shared" si="21"/>
        <v>52.730167562399373</v>
      </c>
      <c r="AJ17">
        <f t="shared" si="22"/>
        <v>74.622621346017539</v>
      </c>
      <c r="AK17">
        <f t="shared" si="23"/>
        <v>100.45477409861807</v>
      </c>
      <c r="AL17">
        <f t="shared" si="24"/>
        <v>12540</v>
      </c>
      <c r="AM17">
        <f t="shared" si="25"/>
        <v>0.27045252480320314</v>
      </c>
      <c r="AN17">
        <f t="shared" si="26"/>
        <v>0.34109813730301025</v>
      </c>
      <c r="AO17">
        <f t="shared" si="27"/>
        <v>0.41177930059056367</v>
      </c>
      <c r="AP17">
        <f t="shared" si="28"/>
        <v>4.3043856194113204</v>
      </c>
      <c r="AQ17">
        <f t="shared" si="28"/>
        <v>3.6191636420808071</v>
      </c>
      <c r="AR17">
        <f t="shared" si="28"/>
        <v>3.276835557595581</v>
      </c>
    </row>
    <row r="18" spans="1:44" x14ac:dyDescent="0.35">
      <c r="A18">
        <v>34</v>
      </c>
      <c r="B18" s="1">
        <v>500</v>
      </c>
      <c r="C18" s="1">
        <v>0.02</v>
      </c>
      <c r="D18" s="1">
        <v>0.03</v>
      </c>
      <c r="E18" s="1">
        <v>0.04</v>
      </c>
      <c r="F18" s="1">
        <v>6.14</v>
      </c>
      <c r="G18" s="1">
        <v>4180</v>
      </c>
      <c r="H18" s="1">
        <v>0.60699999999999998</v>
      </c>
      <c r="I18">
        <f t="shared" si="0"/>
        <v>8.9100000000000008E-4</v>
      </c>
      <c r="J18">
        <f t="shared" si="1"/>
        <v>7145.0030568752109</v>
      </c>
      <c r="K18">
        <f t="shared" si="2"/>
        <v>4763.3353712501412</v>
      </c>
      <c r="L18">
        <f t="shared" si="3"/>
        <v>3572.5015284376054</v>
      </c>
      <c r="M18">
        <f t="shared" si="4"/>
        <v>3.4658677392294363E-2</v>
      </c>
      <c r="N18">
        <f t="shared" si="4"/>
        <v>3.9194414989471828E-2</v>
      </c>
      <c r="O18">
        <f t="shared" si="4"/>
        <v>4.2975102329201847E-2</v>
      </c>
      <c r="P18">
        <f t="shared" si="5"/>
        <v>55.092858589162411</v>
      </c>
      <c r="Q18">
        <f t="shared" si="6"/>
        <v>36.616012690345066</v>
      </c>
      <c r="R18">
        <f t="shared" si="7"/>
        <v>26.596078240985289</v>
      </c>
      <c r="S18">
        <f t="shared" si="8"/>
        <v>1672.068258181079</v>
      </c>
      <c r="T18">
        <f t="shared" si="9"/>
        <v>740.86399010131515</v>
      </c>
      <c r="U18">
        <f t="shared" si="10"/>
        <v>403.59548730695172</v>
      </c>
      <c r="V18">
        <v>0.69350000000000001</v>
      </c>
      <c r="W18">
        <v>4.4499999999999998E-2</v>
      </c>
      <c r="X18">
        <f t="shared" si="11"/>
        <v>5.1200000000000004E-5</v>
      </c>
      <c r="Y18">
        <v>0.6109</v>
      </c>
      <c r="Z18">
        <f t="shared" si="12"/>
        <v>8113.515625</v>
      </c>
      <c r="AA18">
        <f t="shared" si="13"/>
        <v>12170.2734375</v>
      </c>
      <c r="AB18">
        <f t="shared" si="14"/>
        <v>16227.03125</v>
      </c>
      <c r="AC18">
        <f t="shared" si="15"/>
        <v>47.356655162816551</v>
      </c>
      <c r="AD18">
        <f t="shared" si="16"/>
        <v>59.244246939738424</v>
      </c>
      <c r="AE18">
        <f t="shared" si="17"/>
        <v>69.686084577536164</v>
      </c>
      <c r="AF18">
        <f t="shared" si="18"/>
        <v>105.36855773726683</v>
      </c>
      <c r="AG18">
        <f t="shared" si="19"/>
        <v>87.878966293945325</v>
      </c>
      <c r="AH18">
        <f t="shared" si="20"/>
        <v>77.52576909250898</v>
      </c>
      <c r="AI18">
        <f t="shared" si="21"/>
        <v>53.158562080499294</v>
      </c>
      <c r="AJ18">
        <f t="shared" si="22"/>
        <v>75.368463065060865</v>
      </c>
      <c r="AK18">
        <f t="shared" si="23"/>
        <v>101.53941668369622</v>
      </c>
      <c r="AL18">
        <f t="shared" si="24"/>
        <v>12540</v>
      </c>
      <c r="AM18">
        <f t="shared" si="25"/>
        <v>0.2663379546521864</v>
      </c>
      <c r="AN18">
        <f t="shared" si="26"/>
        <v>0.33604725415892989</v>
      </c>
      <c r="AO18">
        <f t="shared" si="27"/>
        <v>0.40594396261144161</v>
      </c>
      <c r="AP18">
        <f t="shared" si="28"/>
        <v>4.2389002015880521</v>
      </c>
      <c r="AQ18">
        <f t="shared" si="28"/>
        <v>3.5655721074568119</v>
      </c>
      <c r="AR18">
        <f t="shared" si="28"/>
        <v>3.2303994133961238</v>
      </c>
    </row>
    <row r="19" spans="1:44" x14ac:dyDescent="0.35">
      <c r="A19">
        <v>35</v>
      </c>
      <c r="B19" s="1">
        <v>500</v>
      </c>
      <c r="C19" s="1">
        <v>0.02</v>
      </c>
      <c r="D19" s="1">
        <v>0.03</v>
      </c>
      <c r="E19" s="1">
        <v>0.04</v>
      </c>
      <c r="F19" s="1">
        <v>6.14</v>
      </c>
      <c r="G19" s="1">
        <v>4180</v>
      </c>
      <c r="H19" s="1">
        <v>0.60699999999999998</v>
      </c>
      <c r="I19">
        <f t="shared" si="0"/>
        <v>8.9100000000000008E-4</v>
      </c>
      <c r="J19">
        <f t="shared" si="1"/>
        <v>7145.0030568752109</v>
      </c>
      <c r="K19">
        <f t="shared" si="2"/>
        <v>4763.3353712501412</v>
      </c>
      <c r="L19">
        <f t="shared" si="3"/>
        <v>3572.5015284376054</v>
      </c>
      <c r="M19">
        <f t="shared" si="4"/>
        <v>3.4658677392294363E-2</v>
      </c>
      <c r="N19">
        <f t="shared" si="4"/>
        <v>3.9194414989471828E-2</v>
      </c>
      <c r="O19">
        <f t="shared" si="4"/>
        <v>4.2975102329201847E-2</v>
      </c>
      <c r="P19">
        <f t="shared" si="5"/>
        <v>55.092858589162411</v>
      </c>
      <c r="Q19">
        <f t="shared" si="6"/>
        <v>36.616012690345066</v>
      </c>
      <c r="R19">
        <f t="shared" si="7"/>
        <v>26.596078240985289</v>
      </c>
      <c r="S19">
        <f t="shared" si="8"/>
        <v>1672.068258181079</v>
      </c>
      <c r="T19">
        <f t="shared" si="9"/>
        <v>740.86399010131515</v>
      </c>
      <c r="U19">
        <f t="shared" si="10"/>
        <v>403.59548730695172</v>
      </c>
      <c r="V19">
        <v>0.69350000000000001</v>
      </c>
      <c r="W19">
        <v>4.4499999999999998E-2</v>
      </c>
      <c r="X19">
        <f t="shared" si="11"/>
        <v>5.1200000000000004E-5</v>
      </c>
      <c r="Y19">
        <v>0.6109</v>
      </c>
      <c r="Z19">
        <f t="shared" si="12"/>
        <v>8352.1484375</v>
      </c>
      <c r="AA19">
        <f t="shared" si="13"/>
        <v>12528.222656249998</v>
      </c>
      <c r="AB19">
        <f t="shared" si="14"/>
        <v>16704.296875</v>
      </c>
      <c r="AC19">
        <f t="shared" si="15"/>
        <v>48.112828591616307</v>
      </c>
      <c r="AD19">
        <f t="shared" si="16"/>
        <v>60.213011031116089</v>
      </c>
      <c r="AE19">
        <f t="shared" si="17"/>
        <v>70.847705815857779</v>
      </c>
      <c r="AF19">
        <f t="shared" si="18"/>
        <v>107.05104361634628</v>
      </c>
      <c r="AG19">
        <f t="shared" si="19"/>
        <v>89.315966362822195</v>
      </c>
      <c r="AH19">
        <f t="shared" si="20"/>
        <v>78.818072720141771</v>
      </c>
      <c r="AI19">
        <f t="shared" si="21"/>
        <v>53.58113318561157</v>
      </c>
      <c r="AJ19">
        <f t="shared" si="22"/>
        <v>76.103479061377755</v>
      </c>
      <c r="AK19">
        <f t="shared" si="23"/>
        <v>102.60682460908585</v>
      </c>
      <c r="AL19">
        <f t="shared" si="24"/>
        <v>12540</v>
      </c>
      <c r="AM19">
        <f t="shared" si="25"/>
        <v>0.26240015683640994</v>
      </c>
      <c r="AN19">
        <f t="shared" si="26"/>
        <v>0.33121392163711622</v>
      </c>
      <c r="AO19">
        <f t="shared" si="27"/>
        <v>0.40036059020652565</v>
      </c>
      <c r="AP19">
        <f t="shared" si="28"/>
        <v>4.1762282028603233</v>
      </c>
      <c r="AQ19">
        <f t="shared" si="28"/>
        <v>3.5142888566265813</v>
      </c>
      <c r="AR19">
        <f t="shared" si="28"/>
        <v>3.1859683475278606</v>
      </c>
    </row>
    <row r="20" spans="1:44" x14ac:dyDescent="0.35">
      <c r="A20">
        <v>36</v>
      </c>
      <c r="B20" s="1">
        <v>500</v>
      </c>
      <c r="C20" s="1">
        <v>0.02</v>
      </c>
      <c r="D20" s="1">
        <v>0.03</v>
      </c>
      <c r="E20" s="1">
        <v>0.04</v>
      </c>
      <c r="F20" s="1">
        <v>6.14</v>
      </c>
      <c r="G20" s="1">
        <v>4180</v>
      </c>
      <c r="H20" s="1">
        <v>0.60699999999999998</v>
      </c>
      <c r="I20">
        <f t="shared" si="0"/>
        <v>8.9100000000000008E-4</v>
      </c>
      <c r="J20">
        <f t="shared" si="1"/>
        <v>7145.0030568752109</v>
      </c>
      <c r="K20">
        <f t="shared" si="2"/>
        <v>4763.3353712501412</v>
      </c>
      <c r="L20">
        <f t="shared" si="3"/>
        <v>3572.5015284376054</v>
      </c>
      <c r="M20">
        <f t="shared" si="4"/>
        <v>3.4658677392294363E-2</v>
      </c>
      <c r="N20">
        <f t="shared" si="4"/>
        <v>3.9194414989471828E-2</v>
      </c>
      <c r="O20">
        <f t="shared" si="4"/>
        <v>4.2975102329201847E-2</v>
      </c>
      <c r="P20">
        <f t="shared" si="5"/>
        <v>55.092858589162411</v>
      </c>
      <c r="Q20">
        <f t="shared" si="6"/>
        <v>36.616012690345066</v>
      </c>
      <c r="R20">
        <f t="shared" si="7"/>
        <v>26.596078240985289</v>
      </c>
      <c r="S20">
        <f t="shared" si="8"/>
        <v>1672.068258181079</v>
      </c>
      <c r="T20">
        <f t="shared" si="9"/>
        <v>740.86399010131515</v>
      </c>
      <c r="U20">
        <f t="shared" si="10"/>
        <v>403.59548730695172</v>
      </c>
      <c r="V20">
        <v>0.69350000000000001</v>
      </c>
      <c r="W20">
        <v>4.4499999999999998E-2</v>
      </c>
      <c r="X20">
        <f t="shared" si="11"/>
        <v>5.1200000000000004E-5</v>
      </c>
      <c r="Y20">
        <v>0.6109</v>
      </c>
      <c r="Z20">
        <f t="shared" si="12"/>
        <v>8590.78125</v>
      </c>
      <c r="AA20">
        <f t="shared" si="13"/>
        <v>12886.171875</v>
      </c>
      <c r="AB20">
        <f t="shared" si="14"/>
        <v>17181.5625</v>
      </c>
      <c r="AC20">
        <f t="shared" si="15"/>
        <v>48.860427850800626</v>
      </c>
      <c r="AD20">
        <f t="shared" si="16"/>
        <v>61.171400410762956</v>
      </c>
      <c r="AE20">
        <f t="shared" si="17"/>
        <v>71.997469823680092</v>
      </c>
      <c r="AF20">
        <f t="shared" si="18"/>
        <v>108.71445196803137</v>
      </c>
      <c r="AG20">
        <f t="shared" si="19"/>
        <v>90.737577275965052</v>
      </c>
      <c r="AH20">
        <f t="shared" si="20"/>
        <v>80.0971851788441</v>
      </c>
      <c r="AI20">
        <f t="shared" si="21"/>
        <v>53.998127840364631</v>
      </c>
      <c r="AJ20">
        <f t="shared" si="22"/>
        <v>76.828124064284836</v>
      </c>
      <c r="AK20">
        <f t="shared" si="23"/>
        <v>103.65772033391352</v>
      </c>
      <c r="AL20">
        <f t="shared" si="24"/>
        <v>12540</v>
      </c>
      <c r="AM20">
        <f t="shared" si="25"/>
        <v>0.25862682831639289</v>
      </c>
      <c r="AN20">
        <f t="shared" si="26"/>
        <v>0.32658298973400712</v>
      </c>
      <c r="AO20">
        <f t="shared" si="27"/>
        <v>0.3950116272458471</v>
      </c>
      <c r="AP20">
        <f t="shared" si="28"/>
        <v>4.1161738142732895</v>
      </c>
      <c r="AQ20">
        <f t="shared" si="28"/>
        <v>3.4651531430597964</v>
      </c>
      <c r="AR20">
        <f t="shared" si="28"/>
        <v>3.1434026527474881</v>
      </c>
    </row>
    <row r="21" spans="1:44" x14ac:dyDescent="0.35">
      <c r="A21">
        <v>37</v>
      </c>
      <c r="B21" s="1">
        <v>500</v>
      </c>
      <c r="C21" s="1">
        <v>0.02</v>
      </c>
      <c r="D21" s="1">
        <v>0.03</v>
      </c>
      <c r="E21" s="1">
        <v>0.04</v>
      </c>
      <c r="F21" s="1">
        <v>6.14</v>
      </c>
      <c r="G21" s="1">
        <v>4180</v>
      </c>
      <c r="H21" s="1">
        <v>0.60699999999999998</v>
      </c>
      <c r="I21">
        <f t="shared" si="0"/>
        <v>8.9100000000000008E-4</v>
      </c>
      <c r="J21">
        <f t="shared" si="1"/>
        <v>7145.0030568752109</v>
      </c>
      <c r="K21">
        <f t="shared" si="2"/>
        <v>4763.3353712501412</v>
      </c>
      <c r="L21">
        <f t="shared" si="3"/>
        <v>3572.5015284376054</v>
      </c>
      <c r="M21">
        <f t="shared" si="4"/>
        <v>3.4658677392294363E-2</v>
      </c>
      <c r="N21">
        <f t="shared" si="4"/>
        <v>3.9194414989471828E-2</v>
      </c>
      <c r="O21">
        <f t="shared" si="4"/>
        <v>4.2975102329201847E-2</v>
      </c>
      <c r="P21">
        <f t="shared" si="5"/>
        <v>55.092858589162411</v>
      </c>
      <c r="Q21">
        <f t="shared" si="6"/>
        <v>36.616012690345066</v>
      </c>
      <c r="R21">
        <f t="shared" si="7"/>
        <v>26.596078240985289</v>
      </c>
      <c r="S21">
        <f t="shared" si="8"/>
        <v>1672.068258181079</v>
      </c>
      <c r="T21">
        <f t="shared" si="9"/>
        <v>740.86399010131515</v>
      </c>
      <c r="U21">
        <f t="shared" si="10"/>
        <v>403.59548730695172</v>
      </c>
      <c r="V21">
        <v>0.69350000000000001</v>
      </c>
      <c r="W21">
        <v>4.4499999999999998E-2</v>
      </c>
      <c r="X21">
        <f t="shared" si="11"/>
        <v>5.1200000000000004E-5</v>
      </c>
      <c r="Y21">
        <v>0.6109</v>
      </c>
      <c r="Z21">
        <f t="shared" si="12"/>
        <v>8829.4140625</v>
      </c>
      <c r="AA21">
        <f t="shared" si="13"/>
        <v>13244.121093749998</v>
      </c>
      <c r="AB21">
        <f t="shared" si="14"/>
        <v>17658.828125</v>
      </c>
      <c r="AC21">
        <f t="shared" si="15"/>
        <v>49.599814068583598</v>
      </c>
      <c r="AD21">
        <f t="shared" si="16"/>
        <v>62.119853839882282</v>
      </c>
      <c r="AE21">
        <f t="shared" si="17"/>
        <v>73.1358797334412</v>
      </c>
      <c r="AF21">
        <f t="shared" si="18"/>
        <v>110.3595863025985</v>
      </c>
      <c r="AG21">
        <f t="shared" si="19"/>
        <v>92.144449862492053</v>
      </c>
      <c r="AH21">
        <f t="shared" si="20"/>
        <v>81.363666203453334</v>
      </c>
      <c r="AI21">
        <f t="shared" si="21"/>
        <v>54.409775916578106</v>
      </c>
      <c r="AJ21">
        <f t="shared" si="22"/>
        <v>77.542821398766861</v>
      </c>
      <c r="AK21">
        <f t="shared" si="23"/>
        <v>104.69277652950029</v>
      </c>
      <c r="AL21">
        <f t="shared" si="24"/>
        <v>12540</v>
      </c>
      <c r="AM21">
        <f t="shared" si="25"/>
        <v>0.25500683350121228</v>
      </c>
      <c r="AN21">
        <f t="shared" si="26"/>
        <v>0.3221407465115001</v>
      </c>
      <c r="AO21">
        <f t="shared" si="27"/>
        <v>0.38988118443892239</v>
      </c>
      <c r="AP21">
        <f t="shared" si="28"/>
        <v>4.0585598073929869</v>
      </c>
      <c r="AQ21">
        <f t="shared" si="28"/>
        <v>3.4180194785745655</v>
      </c>
      <c r="AR21">
        <f t="shared" si="28"/>
        <v>3.1025758860988719</v>
      </c>
    </row>
    <row r="22" spans="1:44" x14ac:dyDescent="0.35">
      <c r="A22">
        <v>38</v>
      </c>
      <c r="B22" s="1">
        <v>500</v>
      </c>
      <c r="C22" s="1">
        <v>0.02</v>
      </c>
      <c r="D22" s="1">
        <v>0.03</v>
      </c>
      <c r="E22" s="1">
        <v>0.04</v>
      </c>
      <c r="F22" s="1">
        <v>6.14</v>
      </c>
      <c r="G22" s="1">
        <v>4180</v>
      </c>
      <c r="H22" s="1">
        <v>0.60699999999999998</v>
      </c>
      <c r="I22">
        <f t="shared" si="0"/>
        <v>8.9100000000000008E-4</v>
      </c>
      <c r="J22">
        <f t="shared" si="1"/>
        <v>7145.0030568752109</v>
      </c>
      <c r="K22">
        <f t="shared" si="2"/>
        <v>4763.3353712501412</v>
      </c>
      <c r="L22">
        <f t="shared" si="3"/>
        <v>3572.5015284376054</v>
      </c>
      <c r="M22">
        <f t="shared" si="4"/>
        <v>3.4658677392294363E-2</v>
      </c>
      <c r="N22">
        <f t="shared" si="4"/>
        <v>3.9194414989471828E-2</v>
      </c>
      <c r="O22">
        <f t="shared" si="4"/>
        <v>4.2975102329201847E-2</v>
      </c>
      <c r="P22">
        <f t="shared" si="5"/>
        <v>55.092858589162411</v>
      </c>
      <c r="Q22">
        <f t="shared" si="6"/>
        <v>36.616012690345066</v>
      </c>
      <c r="R22">
        <f t="shared" si="7"/>
        <v>26.596078240985289</v>
      </c>
      <c r="S22">
        <f t="shared" si="8"/>
        <v>1672.068258181079</v>
      </c>
      <c r="T22">
        <f t="shared" si="9"/>
        <v>740.86399010131515</v>
      </c>
      <c r="U22">
        <f t="shared" si="10"/>
        <v>403.59548730695172</v>
      </c>
      <c r="V22">
        <v>0.69350000000000001</v>
      </c>
      <c r="W22">
        <v>4.4499999999999998E-2</v>
      </c>
      <c r="X22">
        <f t="shared" si="11"/>
        <v>5.1200000000000004E-5</v>
      </c>
      <c r="Y22">
        <v>0.6109</v>
      </c>
      <c r="Z22">
        <f t="shared" si="12"/>
        <v>9068.0468749999982</v>
      </c>
      <c r="AA22">
        <f t="shared" si="13"/>
        <v>13602.070312499996</v>
      </c>
      <c r="AB22">
        <f t="shared" si="14"/>
        <v>18136.093749999996</v>
      </c>
      <c r="AC22">
        <f t="shared" si="15"/>
        <v>50.331323963290501</v>
      </c>
      <c r="AD22">
        <f t="shared" si="16"/>
        <v>63.058780368467268</v>
      </c>
      <c r="AE22">
        <f t="shared" si="17"/>
        <v>74.263404555051011</v>
      </c>
      <c r="AF22">
        <f t="shared" si="18"/>
        <v>111.98719581832135</v>
      </c>
      <c r="AG22">
        <f t="shared" si="19"/>
        <v>93.537190879893103</v>
      </c>
      <c r="AH22">
        <f t="shared" si="20"/>
        <v>82.618037567494241</v>
      </c>
      <c r="AI22">
        <f t="shared" si="21"/>
        <v>54.816291805535165</v>
      </c>
      <c r="AJ22">
        <f t="shared" si="22"/>
        <v>78.247965943315037</v>
      </c>
      <c r="AK22">
        <f t="shared" si="23"/>
        <v>105.7126207661409</v>
      </c>
      <c r="AL22">
        <f t="shared" si="24"/>
        <v>12540</v>
      </c>
      <c r="AM22">
        <f t="shared" si="25"/>
        <v>0.2515300654883762</v>
      </c>
      <c r="AN22">
        <f t="shared" si="26"/>
        <v>0.3178747471262639</v>
      </c>
      <c r="AO22">
        <f t="shared" si="27"/>
        <v>0.3849548411341161</v>
      </c>
      <c r="AP22">
        <f t="shared" si="28"/>
        <v>4.0032253258703223</v>
      </c>
      <c r="AQ22">
        <f t="shared" si="28"/>
        <v>3.372755819282077</v>
      </c>
      <c r="AR22">
        <f t="shared" si="28"/>
        <v>3.0633732916824927</v>
      </c>
    </row>
    <row r="23" spans="1:44" x14ac:dyDescent="0.35">
      <c r="A23">
        <v>39</v>
      </c>
      <c r="B23" s="1">
        <v>500</v>
      </c>
      <c r="C23" s="1">
        <v>0.02</v>
      </c>
      <c r="D23" s="1">
        <v>0.03</v>
      </c>
      <c r="E23" s="1">
        <v>0.04</v>
      </c>
      <c r="F23" s="1">
        <v>6.14</v>
      </c>
      <c r="G23" s="1">
        <v>4180</v>
      </c>
      <c r="H23" s="1">
        <v>0.60699999999999998</v>
      </c>
      <c r="I23">
        <f t="shared" si="0"/>
        <v>8.9100000000000008E-4</v>
      </c>
      <c r="J23">
        <f t="shared" si="1"/>
        <v>7145.0030568752109</v>
      </c>
      <c r="K23">
        <f t="shared" si="2"/>
        <v>4763.3353712501412</v>
      </c>
      <c r="L23">
        <f t="shared" si="3"/>
        <v>3572.5015284376054</v>
      </c>
      <c r="M23">
        <f t="shared" si="4"/>
        <v>3.4658677392294363E-2</v>
      </c>
      <c r="N23">
        <f t="shared" si="4"/>
        <v>3.9194414989471828E-2</v>
      </c>
      <c r="O23">
        <f t="shared" si="4"/>
        <v>4.2975102329201847E-2</v>
      </c>
      <c r="P23">
        <f t="shared" si="5"/>
        <v>55.092858589162411</v>
      </c>
      <c r="Q23">
        <f t="shared" si="6"/>
        <v>36.616012690345066</v>
      </c>
      <c r="R23">
        <f t="shared" si="7"/>
        <v>26.596078240985289</v>
      </c>
      <c r="S23">
        <f t="shared" si="8"/>
        <v>1672.068258181079</v>
      </c>
      <c r="T23">
        <f t="shared" si="9"/>
        <v>740.86399010131515</v>
      </c>
      <c r="U23">
        <f t="shared" si="10"/>
        <v>403.59548730695172</v>
      </c>
      <c r="V23">
        <v>0.69350000000000001</v>
      </c>
      <c r="W23">
        <v>4.4499999999999998E-2</v>
      </c>
      <c r="X23">
        <f t="shared" si="11"/>
        <v>5.1200000000000004E-5</v>
      </c>
      <c r="Y23">
        <v>0.6109</v>
      </c>
      <c r="Z23">
        <f t="shared" si="12"/>
        <v>9306.6796874999982</v>
      </c>
      <c r="AA23">
        <f t="shared" si="13"/>
        <v>13960.019531249998</v>
      </c>
      <c r="AB23">
        <f t="shared" si="14"/>
        <v>18613.359374999996</v>
      </c>
      <c r="AC23">
        <f t="shared" si="15"/>
        <v>51.055272086117917</v>
      </c>
      <c r="AD23">
        <f t="shared" si="16"/>
        <v>63.988562067937579</v>
      </c>
      <c r="AE23">
        <f t="shared" si="17"/>
        <v>75.380482317015336</v>
      </c>
      <c r="AF23">
        <f t="shared" si="18"/>
        <v>113.59798039161235</v>
      </c>
      <c r="AG23">
        <f t="shared" si="19"/>
        <v>94.916367067440746</v>
      </c>
      <c r="AH23">
        <f t="shared" si="20"/>
        <v>83.860786577679562</v>
      </c>
      <c r="AI23">
        <f t="shared" si="21"/>
        <v>55.217875838401973</v>
      </c>
      <c r="AJ23">
        <f t="shared" si="22"/>
        <v>78.943926739033174</v>
      </c>
      <c r="AK23">
        <f t="shared" si="23"/>
        <v>106.71783964734747</v>
      </c>
      <c r="AL23">
        <f t="shared" si="24"/>
        <v>12540</v>
      </c>
      <c r="AM23">
        <f t="shared" si="25"/>
        <v>0.24818732695088755</v>
      </c>
      <c r="AN23">
        <f t="shared" si="26"/>
        <v>0.31377366707291626</v>
      </c>
      <c r="AO23">
        <f t="shared" si="27"/>
        <v>0.38021947519211585</v>
      </c>
      <c r="AP23">
        <f t="shared" si="28"/>
        <v>3.9500239896998126</v>
      </c>
      <c r="AQ23">
        <f t="shared" si="28"/>
        <v>3.3292420084483538</v>
      </c>
      <c r="AR23">
        <f t="shared" si="28"/>
        <v>3.0256904468315753</v>
      </c>
    </row>
    <row r="24" spans="1:44" x14ac:dyDescent="0.35">
      <c r="A24">
        <v>40</v>
      </c>
      <c r="B24" s="1">
        <v>500</v>
      </c>
      <c r="C24" s="1">
        <v>0.02</v>
      </c>
      <c r="D24" s="1">
        <v>0.03</v>
      </c>
      <c r="E24" s="1">
        <v>0.04</v>
      </c>
      <c r="F24" s="1">
        <v>6.14</v>
      </c>
      <c r="G24" s="1">
        <v>4180</v>
      </c>
      <c r="H24" s="1">
        <v>0.60699999999999998</v>
      </c>
      <c r="I24">
        <f t="shared" si="0"/>
        <v>8.9100000000000008E-4</v>
      </c>
      <c r="J24">
        <f t="shared" si="1"/>
        <v>7145.0030568752109</v>
      </c>
      <c r="K24">
        <f t="shared" si="2"/>
        <v>4763.3353712501412</v>
      </c>
      <c r="L24">
        <f t="shared" si="3"/>
        <v>3572.5015284376054</v>
      </c>
      <c r="M24">
        <f t="shared" si="4"/>
        <v>3.4658677392294363E-2</v>
      </c>
      <c r="N24">
        <f t="shared" si="4"/>
        <v>3.9194414989471828E-2</v>
      </c>
      <c r="O24">
        <f t="shared" si="4"/>
        <v>4.2975102329201847E-2</v>
      </c>
      <c r="P24">
        <f t="shared" si="5"/>
        <v>55.092858589162411</v>
      </c>
      <c r="Q24">
        <f t="shared" si="6"/>
        <v>36.616012690345066</v>
      </c>
      <c r="R24">
        <f t="shared" si="7"/>
        <v>26.596078240985289</v>
      </c>
      <c r="S24">
        <f t="shared" si="8"/>
        <v>1672.068258181079</v>
      </c>
      <c r="T24">
        <f t="shared" si="9"/>
        <v>740.86399010131515</v>
      </c>
      <c r="U24">
        <f t="shared" si="10"/>
        <v>403.59548730695172</v>
      </c>
      <c r="V24">
        <v>0.69350000000000001</v>
      </c>
      <c r="W24">
        <v>4.4499999999999998E-2</v>
      </c>
      <c r="X24">
        <f t="shared" si="11"/>
        <v>5.1200000000000004E-5</v>
      </c>
      <c r="Y24">
        <v>0.6109</v>
      </c>
      <c r="Z24">
        <f t="shared" si="12"/>
        <v>9545.3124999999982</v>
      </c>
      <c r="AA24">
        <f t="shared" si="13"/>
        <v>14317.968749999998</v>
      </c>
      <c r="AB24">
        <f t="shared" si="14"/>
        <v>19090.624999999996</v>
      </c>
      <c r="AC24">
        <f t="shared" si="15"/>
        <v>51.771952806030335</v>
      </c>
      <c r="AD24">
        <f t="shared" si="16"/>
        <v>64.909556449379011</v>
      </c>
      <c r="AE24">
        <f t="shared" si="17"/>
        <v>76.487522845957187</v>
      </c>
      <c r="AF24">
        <f t="shared" si="18"/>
        <v>115.1925949934175</v>
      </c>
      <c r="AG24">
        <f t="shared" si="19"/>
        <v>96.282508733245521</v>
      </c>
      <c r="AH24">
        <f t="shared" si="20"/>
        <v>85.092369166127369</v>
      </c>
      <c r="AI24">
        <f t="shared" si="21"/>
        <v>55.614715543445719</v>
      </c>
      <c r="AJ24">
        <f t="shared" si="22"/>
        <v>79.631049298970723</v>
      </c>
      <c r="AK24">
        <f t="shared" si="23"/>
        <v>107.70898246913386</v>
      </c>
      <c r="AL24">
        <f t="shared" si="24"/>
        <v>12540</v>
      </c>
      <c r="AM24">
        <f t="shared" si="25"/>
        <v>0.24497022746541244</v>
      </c>
      <c r="AN24">
        <f t="shared" si="26"/>
        <v>0.30982717568886375</v>
      </c>
      <c r="AO24">
        <f t="shared" si="27"/>
        <v>0.37566311635067212</v>
      </c>
      <c r="AP24">
        <f t="shared" si="28"/>
        <v>3.8988222611466372</v>
      </c>
      <c r="AQ24">
        <f t="shared" si="28"/>
        <v>3.2873684343389185</v>
      </c>
      <c r="AR24">
        <f t="shared" si="28"/>
        <v>2.9894320952257636</v>
      </c>
    </row>
    <row r="25" spans="1:44" x14ac:dyDescent="0.35">
      <c r="D25" s="1"/>
      <c r="G25" s="1"/>
    </row>
  </sheetData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250</vt:lpstr>
      <vt:lpstr>375</vt:lpstr>
      <vt:lpstr>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Pramishan Regmi</dc:creator>
  <cp:lastModifiedBy>Pramishan Regmi</cp:lastModifiedBy>
  <cp:lastPrinted>2020-11-15T02:12:29Z</cp:lastPrinted>
  <dcterms:created xsi:type="dcterms:W3CDTF">2020-11-14T22:45:22Z</dcterms:created>
  <dcterms:modified xsi:type="dcterms:W3CDTF">2020-11-15T02:19:53Z</dcterms:modified>
</cp:coreProperties>
</file>